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5"/>
  <workbookPr codeName="ThisWorkbook" defaultThemeVersion="166925"/>
  <mc:AlternateContent xmlns:mc="http://schemas.openxmlformats.org/markup-compatibility/2006">
    <mc:Choice Requires="x15">
      <x15ac:absPath xmlns:x15ac="http://schemas.microsoft.com/office/spreadsheetml/2010/11/ac" url="https://d.docs.live.net/6f9eebe9570e13ba/2. Areas/The Excel Trainer/Webinars/Data and Presentations/Excel - Formulas and Functions/Formulas and Functions Demo Files/"/>
    </mc:Choice>
  </mc:AlternateContent>
  <xr:revisionPtr revIDLastSave="2" documentId="13_ncr:1_{293E771F-8CE2-4684-8CAD-1229D59B5C3B}" xr6:coauthVersionLast="48" xr6:coauthVersionMax="48" xr10:uidLastSave="{6C8181FE-D120-FF4E-A771-B995A099D180}"/>
  <bookViews>
    <workbookView xWindow="0" yWindow="500" windowWidth="28420" windowHeight="15580" xr2:uid="{35EBF20B-B3F5-4ECB-81A8-9AFD2F0309D3}"/>
  </bookViews>
  <sheets>
    <sheet name="VLOOKUP 1" sheetId="7" r:id="rId1"/>
    <sheet name="VLOOKUP 2" sheetId="8" r:id="rId2"/>
    <sheet name="VLOOKUP 3" sheetId="33" r:id="rId3"/>
    <sheet name="HLOOKUP" sheetId="12" r:id="rId4"/>
    <sheet name="INDEX MATCH 1" sheetId="9" r:id="rId5"/>
    <sheet name="MATCH 1" sheetId="30" r:id="rId6"/>
    <sheet name="MATCH 2" sheetId="34" r:id="rId7"/>
    <sheet name="INDEX" sheetId="31" r:id="rId8"/>
    <sheet name="INDEX MATCH 2" sheetId="21" r:id="rId9"/>
    <sheet name="XLOOKUP 1" sheetId="13" r:id="rId10"/>
    <sheet name="XLOOKUP 2" sheetId="15" r:id="rId11"/>
    <sheet name="XLOOKUP 3" sheetId="16" r:id="rId12"/>
    <sheet name="XLOOKUP 4" sheetId="23" r:id="rId13"/>
    <sheet name="XLOOKUP 5" sheetId="18" r:id="rId14"/>
    <sheet name="XLOOKUP 6" sheetId="26" r:id="rId15"/>
    <sheet name="XLOOKUP 7" sheetId="24" r:id="rId16"/>
    <sheet name="XLOOKUP 8" sheetId="27" r:id="rId17"/>
    <sheet name="XMATCH" sheetId="2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1" l="1"/>
  <c r="B4" i="33"/>
  <c r="B3" i="33"/>
  <c r="B2" i="33"/>
  <c r="B3" i="26"/>
  <c r="C4" i="23"/>
  <c r="C4" i="18"/>
  <c r="F2" i="12" a="1"/>
  <c r="F2" i="12" s="1"/>
  <c r="G2" i="12" a="1"/>
  <c r="G2" i="12" s="1"/>
  <c r="H2" i="12" a="1"/>
  <c r="H2" i="12" s="1"/>
  <c r="E2" i="12" a="1"/>
  <c r="E2" i="12" s="1"/>
  <c r="F4" i="12" a="1"/>
  <c r="F4" i="12" s="1"/>
  <c r="G5" i="12" a="1"/>
  <c r="G5" i="12" s="1"/>
  <c r="F5" i="12" a="1"/>
  <c r="F5" i="12" s="1"/>
  <c r="H5" i="12" a="1"/>
  <c r="H5" i="12" s="1"/>
  <c r="E5" i="12" a="1"/>
  <c r="E5" i="12" s="1"/>
  <c r="G4" i="12" a="1"/>
  <c r="G4" i="12" s="1"/>
  <c r="H4" i="12" a="1"/>
  <c r="H4" i="12" s="1"/>
  <c r="E4" i="12" a="1"/>
  <c r="E4" i="12" s="1"/>
  <c r="G3" i="12" a="1"/>
  <c r="G3" i="12" s="1"/>
  <c r="F3" i="12" a="1"/>
  <c r="F3" i="12" s="1"/>
  <c r="H3" i="12" a="1"/>
  <c r="H3" i="12" s="1"/>
  <c r="E3" i="12" a="1"/>
  <c r="E3" i="1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6"/>
        </ext>
      </extLst>
    </bk>
    <bk>
      <extLst>
        <ext uri="{3e2802c4-a4d2-4d8b-9148-e3be6c30e623}">
          <xlrd:rvb i="12"/>
        </ext>
      </extLst>
    </bk>
    <bk>
      <extLst>
        <ext uri="{3e2802c4-a4d2-4d8b-9148-e3be6c30e623}">
          <xlrd:rvb i="15"/>
        </ext>
      </extLst>
    </bk>
    <bk>
      <extLst>
        <ext uri="{3e2802c4-a4d2-4d8b-9148-e3be6c30e623}">
          <xlrd:rvb i="18"/>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<sst xmlns="http://schemas.openxmlformats.org/spreadsheetml/2006/main" count="493" uniqueCount="157">
  <si>
    <t>Paula</t>
  </si>
  <si>
    <t>Adam</t>
  </si>
  <si>
    <t>Kerry</t>
  </si>
  <si>
    <t>Cath</t>
  </si>
  <si>
    <t>Mike</t>
  </si>
  <si>
    <t>Graham</t>
  </si>
  <si>
    <t>Name</t>
  </si>
  <si>
    <t>Name:</t>
  </si>
  <si>
    <t>Number</t>
  </si>
  <si>
    <t>+44 7700 900401</t>
  </si>
  <si>
    <t>+44 7700 900584</t>
  </si>
  <si>
    <t>+44 7700 900841</t>
  </si>
  <si>
    <t>+44 7700 900161</t>
  </si>
  <si>
    <t>+44 7700 900094</t>
  </si>
  <si>
    <t>+44 7700 900706</t>
  </si>
  <si>
    <t>+44 7700 900880</t>
  </si>
  <si>
    <t>+44 7700 900702</t>
  </si>
  <si>
    <t>Model</t>
  </si>
  <si>
    <t>iPhone 13 Pro</t>
  </si>
  <si>
    <t>iPhone 13 Pro Max</t>
  </si>
  <si>
    <t>iPhone 12</t>
  </si>
  <si>
    <t>iPhone 11</t>
  </si>
  <si>
    <t>iPhone 11 Pro</t>
  </si>
  <si>
    <t>Colour</t>
  </si>
  <si>
    <t>Gold</t>
  </si>
  <si>
    <t>Silver</t>
  </si>
  <si>
    <t>Black</t>
  </si>
  <si>
    <t>White</t>
  </si>
  <si>
    <t>Space Grey</t>
  </si>
  <si>
    <t>Contract Renewal</t>
  </si>
  <si>
    <t>John</t>
  </si>
  <si>
    <t>Harry</t>
  </si>
  <si>
    <t>Model:</t>
  </si>
  <si>
    <t>Renewal:</t>
  </si>
  <si>
    <t>ID</t>
  </si>
  <si>
    <t>TET-123</t>
  </si>
  <si>
    <t>TET-321</t>
  </si>
  <si>
    <t>TET-544</t>
  </si>
  <si>
    <t>TET-083</t>
  </si>
  <si>
    <t>TET-013</t>
  </si>
  <si>
    <t>TET-488</t>
  </si>
  <si>
    <t>TET-993</t>
  </si>
  <si>
    <t>TET-155</t>
  </si>
  <si>
    <t>Employee ID:</t>
  </si>
  <si>
    <t>Salary:</t>
  </si>
  <si>
    <t>Tax Bracket:</t>
  </si>
  <si>
    <t xml:space="preserve">Phone Number: </t>
  </si>
  <si>
    <t>Salary Range</t>
  </si>
  <si>
    <t>Band Low</t>
  </si>
  <si>
    <t>Tax Rate</t>
  </si>
  <si>
    <t xml:space="preserve">Transaction Date: </t>
  </si>
  <si>
    <t>Season:</t>
  </si>
  <si>
    <t>Winter</t>
  </si>
  <si>
    <t>Spring</t>
  </si>
  <si>
    <t>Summer</t>
  </si>
  <si>
    <t>Quantity Ordered:</t>
  </si>
  <si>
    <t>Prosecco</t>
  </si>
  <si>
    <t>Sauvignon Blanc</t>
  </si>
  <si>
    <t>Chardonnay</t>
  </si>
  <si>
    <t>Shiraz</t>
  </si>
  <si>
    <t>Merlot</t>
  </si>
  <si>
    <t>Price</t>
  </si>
  <si>
    <t>Season Start</t>
  </si>
  <si>
    <t>Season</t>
  </si>
  <si>
    <t>Autumn / Fall</t>
  </si>
  <si>
    <t>No of Bottles</t>
  </si>
  <si>
    <t>Wine Name:</t>
  </si>
  <si>
    <t>Price:</t>
  </si>
  <si>
    <t>Order Details</t>
  </si>
  <si>
    <t>Price Query</t>
  </si>
  <si>
    <t>Transaction Details</t>
  </si>
  <si>
    <t>Phone Details</t>
  </si>
  <si>
    <t>EmployeeID</t>
  </si>
  <si>
    <t>0 - 50000</t>
  </si>
  <si>
    <t>50001 - 60000</t>
  </si>
  <si>
    <t>60001 - 70000</t>
  </si>
  <si>
    <t>70000+</t>
  </si>
  <si>
    <t>France</t>
  </si>
  <si>
    <t>Germany</t>
  </si>
  <si>
    <t>Share Price</t>
  </si>
  <si>
    <t>No of Employees</t>
  </si>
  <si>
    <t>Company:</t>
  </si>
  <si>
    <t>Year Founded</t>
  </si>
  <si>
    <t>Item</t>
  </si>
  <si>
    <t>No of Employees:</t>
  </si>
  <si>
    <t>Container Size</t>
  </si>
  <si>
    <t>A</t>
  </si>
  <si>
    <t>B</t>
  </si>
  <si>
    <t>C</t>
  </si>
  <si>
    <t>D</t>
  </si>
  <si>
    <t>E</t>
  </si>
  <si>
    <t>Container Type:</t>
  </si>
  <si>
    <t>Revenue:</t>
  </si>
  <si>
    <t>Country</t>
  </si>
  <si>
    <t>UK</t>
  </si>
  <si>
    <t>Spain</t>
  </si>
  <si>
    <t>Employees</t>
  </si>
  <si>
    <t>Revenue</t>
  </si>
  <si>
    <t>Portugal</t>
  </si>
  <si>
    <t>Finland</t>
  </si>
  <si>
    <t>Ch*</t>
  </si>
  <si>
    <t>Phone Number</t>
  </si>
  <si>
    <t>Date</t>
  </si>
  <si>
    <t>Last Training:</t>
  </si>
  <si>
    <t>Highest Revenue:</t>
  </si>
  <si>
    <t>Second Highest Revenue:</t>
  </si>
  <si>
    <t>Lowest Revenue:</t>
  </si>
  <si>
    <t>Apple</t>
  </si>
  <si>
    <t>Samsung Electronics</t>
  </si>
  <si>
    <t>Alphabet</t>
  </si>
  <si>
    <t>Foxconn</t>
  </si>
  <si>
    <t>Microsoft</t>
  </si>
  <si>
    <t>Huawei</t>
  </si>
  <si>
    <t>Dell Technologies</t>
  </si>
  <si>
    <t>Meta</t>
  </si>
  <si>
    <t>Sony</t>
  </si>
  <si>
    <t>Hitachi</t>
  </si>
  <si>
    <t>Intel</t>
  </si>
  <si>
    <t>IBM</t>
  </si>
  <si>
    <t>Tencent</t>
  </si>
  <si>
    <t>Panasonic</t>
  </si>
  <si>
    <t>Lenovo</t>
  </si>
  <si>
    <t>HP Inc.</t>
  </si>
  <si>
    <t>LG Electronics</t>
  </si>
  <si>
    <t>Company Name</t>
  </si>
  <si>
    <t>Revenue ($BN)</t>
  </si>
  <si>
    <t>Top Tech Companies By Revenue 2021</t>
  </si>
  <si>
    <t>Revenue for 5th Best Company:</t>
  </si>
  <si>
    <t>Team</t>
  </si>
  <si>
    <t>Played</t>
  </si>
  <si>
    <t>Won</t>
  </si>
  <si>
    <t>Drawn</t>
  </si>
  <si>
    <t>Lost</t>
  </si>
  <si>
    <t>Goals Scored</t>
  </si>
  <si>
    <t>Goals Conceded</t>
  </si>
  <si>
    <t>Points</t>
  </si>
  <si>
    <t>Man City</t>
  </si>
  <si>
    <t>Liverpool</t>
  </si>
  <si>
    <t>Chelsea</t>
  </si>
  <si>
    <t>Arsenal</t>
  </si>
  <si>
    <t>Tottenham</t>
  </si>
  <si>
    <t>Man Utd</t>
  </si>
  <si>
    <t>West Ham</t>
  </si>
  <si>
    <t>Wolves</t>
  </si>
  <si>
    <t>Brighton</t>
  </si>
  <si>
    <t>Newcastle</t>
  </si>
  <si>
    <t>Leicester</t>
  </si>
  <si>
    <t>Crystal Palace</t>
  </si>
  <si>
    <t>Aston Villa</t>
  </si>
  <si>
    <t>Brentford</t>
  </si>
  <si>
    <t>Southampton</t>
  </si>
  <si>
    <t>Burnley</t>
  </si>
  <si>
    <t>Leeds</t>
  </si>
  <si>
    <t>Everton</t>
  </si>
  <si>
    <t>Watford</t>
  </si>
  <si>
    <t>Norwich</t>
  </si>
  <si>
    <t>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</si>
</sst>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mmmm\-yyyy"/>
    <numFmt numFmtId="166" formatCode="[$$-45C]#,##0"/>
    <numFmt numFmtId="167" formatCode="[$-F800]dddd\,\ mmmm\ dd\,\ yyyy"/>
    <numFmt numFmtId="168" formatCode="[$$-409]#,##0.00"/>
  </numFmts>
  <fonts count="18" x14ac:knownFonts="1">
    <font>
      <sz val="11"/>
      <color theme="1"/>
      <name val="Calibri"/>
      <family val="2"/>
      <scheme val="minor"/>
    </font>
    <font>
      <sz val="8"/>
      <name val="Calibri"/>
      <family val="2"/>
      <scheme val="minor"/>
    </font>
    <font>
      <sz val="14"/>
      <color theme="1"/>
      <name val="Calibri"/>
      <family val="2"/>
      <scheme val="minor"/>
    </font>
    <font>
      <sz val="16"/>
      <color theme="1"/>
      <name val="Calibri"/>
      <family val="2"/>
      <scheme val="minor"/>
    </font>
    <font>
      <sz val="16"/>
      <color theme="0"/>
      <name val="Calibri"/>
      <family val="2"/>
      <scheme val="minor"/>
    </font>
    <font>
      <sz val="16"/>
      <name val="Calibri"/>
      <family val="2"/>
      <scheme val="minor"/>
    </font>
    <font>
      <sz val="11"/>
      <name val="Calibri"/>
      <family val="2"/>
      <scheme val="minor"/>
    </font>
    <font>
      <sz val="11"/>
      <color theme="1"/>
      <name val="Calibri"/>
      <family val="2"/>
      <scheme val="minor"/>
    </font>
    <font>
      <b/>
      <sz val="16"/>
      <name val="Calibri"/>
      <family val="2"/>
      <scheme val="minor"/>
    </font>
    <font>
      <b/>
      <sz val="16"/>
      <color theme="0"/>
      <name val="Calibri"/>
      <family val="2"/>
      <scheme val="minor"/>
    </font>
    <font>
      <sz val="14"/>
      <color theme="0"/>
      <name val="Calibri"/>
      <family val="2"/>
      <scheme val="minor"/>
    </font>
    <font>
      <sz val="14"/>
      <name val="Calibri"/>
      <family val="2"/>
      <scheme val="minor"/>
    </font>
    <font>
      <b/>
      <sz val="14"/>
      <color theme="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theme="9"/>
        <bgColor theme="9"/>
      </patternFill>
    </fill>
    <fill>
      <patternFill patternType="solid">
        <fgColor theme="9" tint="0.79998168889431442"/>
        <bgColor theme="9" tint="0.79998168889431442"/>
      </patternFill>
    </fill>
  </fills>
  <borders count="17">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diagonal/>
    </border>
  </borders>
  <cellStyleXfs count="4">
    <xf numFmtId="0" fontId="0" fillId="0" borderId="0"/>
    <xf numFmtId="0" fontId="3" fillId="0" borderId="0"/>
    <xf numFmtId="9" fontId="3" fillId="0" borderId="0" applyFont="0" applyFill="0" applyBorder="0" applyAlignment="0" applyProtection="0"/>
    <xf numFmtId="9" fontId="7" fillId="0" borderId="0" applyFont="0" applyFill="0" applyBorder="0" applyAlignment="0" applyProtection="0"/>
  </cellStyleXfs>
  <cellXfs count="83">
    <xf numFmtId="0" fontId="0" fillId="0" borderId="0" xfId="0"/>
    <xf numFmtId="0" fontId="2" fillId="0" borderId="0" xfId="0" applyFont="1"/>
    <xf numFmtId="0" fontId="3" fillId="0" borderId="0" xfId="0" applyFont="1"/>
    <xf numFmtId="0" fontId="4" fillId="2" borderId="0" xfId="0" applyFont="1" applyFill="1"/>
    <xf numFmtId="165" fontId="3" fillId="0" borderId="0" xfId="0" applyNumberFormat="1" applyFont="1"/>
    <xf numFmtId="0" fontId="3" fillId="0" borderId="0" xfId="0" applyFont="1" applyAlignment="1">
      <alignment horizontal="right"/>
    </xf>
    <xf numFmtId="0" fontId="3" fillId="0" borderId="0" xfId="1"/>
    <xf numFmtId="9" fontId="3" fillId="0" borderId="0" xfId="1" applyNumberFormat="1"/>
    <xf numFmtId="0" fontId="5" fillId="0" borderId="0" xfId="1" applyFont="1"/>
    <xf numFmtId="0" fontId="3" fillId="0" borderId="0" xfId="1" applyAlignment="1">
      <alignment horizontal="right"/>
    </xf>
    <xf numFmtId="166" fontId="3" fillId="0" borderId="0" xfId="1" applyNumberFormat="1" applyAlignment="1">
      <alignment horizontal="right"/>
    </xf>
    <xf numFmtId="0" fontId="4" fillId="2" borderId="0" xfId="1" applyFont="1" applyFill="1"/>
    <xf numFmtId="0" fontId="4" fillId="2" borderId="0" xfId="1" applyFont="1" applyFill="1" applyAlignment="1">
      <alignment horizontal="right"/>
    </xf>
    <xf numFmtId="0" fontId="3" fillId="0" borderId="0" xfId="0" applyFont="1" applyAlignment="1">
      <alignment horizontal="left"/>
    </xf>
    <xf numFmtId="0" fontId="6" fillId="0" borderId="0" xfId="0" applyFont="1"/>
    <xf numFmtId="9" fontId="3" fillId="0" borderId="0" xfId="3" applyFont="1"/>
    <xf numFmtId="167" fontId="3" fillId="0" borderId="0" xfId="0" applyNumberFormat="1" applyFont="1" applyAlignment="1">
      <alignment horizontal="left"/>
    </xf>
    <xf numFmtId="164" fontId="3" fillId="0" borderId="0" xfId="0" applyNumberFormat="1" applyFont="1"/>
    <xf numFmtId="0" fontId="3" fillId="0" borderId="1" xfId="0" applyFont="1" applyBorder="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4" xfId="0" applyFont="1" applyBorder="1"/>
    <xf numFmtId="0" fontId="9" fillId="2" borderId="0" xfId="0" applyFont="1" applyFill="1"/>
    <xf numFmtId="164" fontId="9" fillId="2" borderId="0" xfId="0" applyNumberFormat="1" applyFont="1" applyFill="1" applyAlignment="1">
      <alignment horizontal="right"/>
    </xf>
    <xf numFmtId="164" fontId="3" fillId="0" borderId="5" xfId="0" applyNumberFormat="1" applyFont="1" applyBorder="1"/>
    <xf numFmtId="164" fontId="3" fillId="0" borderId="6" xfId="0" applyNumberFormat="1" applyFont="1" applyBorder="1"/>
    <xf numFmtId="164" fontId="3" fillId="0" borderId="3" xfId="0" applyNumberFormat="1"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167" fontId="3" fillId="0" borderId="6" xfId="0" applyNumberFormat="1" applyFont="1" applyBorder="1" applyAlignment="1">
      <alignment horizontal="left"/>
    </xf>
    <xf numFmtId="0" fontId="3" fillId="0" borderId="6" xfId="0" quotePrefix="1" applyFont="1" applyBorder="1" applyAlignment="1">
      <alignment horizontal="left"/>
    </xf>
    <xf numFmtId="0" fontId="3" fillId="0" borderId="0" xfId="1" applyAlignment="1">
      <alignment horizontal="left"/>
    </xf>
    <xf numFmtId="166" fontId="3" fillId="0" borderId="0" xfId="1" applyNumberFormat="1" applyAlignment="1">
      <alignment horizontal="left"/>
    </xf>
    <xf numFmtId="0" fontId="2" fillId="0" borderId="0" xfId="1" applyFont="1"/>
    <xf numFmtId="0" fontId="2" fillId="0" borderId="0" xfId="1" applyFont="1" applyAlignment="1">
      <alignment horizontal="left"/>
    </xf>
    <xf numFmtId="0" fontId="10" fillId="3" borderId="0" xfId="1" applyFont="1" applyFill="1" applyAlignment="1">
      <alignment horizontal="left"/>
    </xf>
    <xf numFmtId="0" fontId="10" fillId="3" borderId="0" xfId="1" applyFont="1" applyFill="1" applyAlignment="1">
      <alignment horizontal="right"/>
    </xf>
    <xf numFmtId="0" fontId="11" fillId="0" borderId="0" xfId="1" applyFont="1" applyAlignment="1">
      <alignment horizontal="left"/>
    </xf>
    <xf numFmtId="168" fontId="2" fillId="0" borderId="0" xfId="1" applyNumberFormat="1" applyFont="1" applyAlignment="1">
      <alignment horizontal="right"/>
    </xf>
    <xf numFmtId="166" fontId="2" fillId="0" borderId="0" xfId="1" applyNumberFormat="1" applyFont="1" applyAlignment="1">
      <alignment horizontal="right"/>
    </xf>
    <xf numFmtId="3" fontId="2" fillId="0" borderId="0" xfId="1" applyNumberFormat="1" applyFont="1"/>
    <xf numFmtId="0" fontId="2" fillId="0" borderId="0" xfId="1" applyFont="1" applyAlignment="1">
      <alignment horizontal="right"/>
    </xf>
    <xf numFmtId="165" fontId="3" fillId="0" borderId="0" xfId="0" applyNumberFormat="1" applyFont="1" applyAlignment="1">
      <alignment horizontal="left"/>
    </xf>
    <xf numFmtId="0" fontId="12" fillId="2" borderId="0" xfId="0" applyFont="1" applyFill="1"/>
    <xf numFmtId="0" fontId="2" fillId="0" borderId="5" xfId="0" applyFont="1" applyBorder="1"/>
    <xf numFmtId="0" fontId="2" fillId="0" borderId="0" xfId="0" applyFont="1" applyAlignment="1">
      <alignment horizontal="left"/>
    </xf>
    <xf numFmtId="0" fontId="2" fillId="0" borderId="4" xfId="0" applyFont="1" applyBorder="1"/>
    <xf numFmtId="0" fontId="8" fillId="0" borderId="8" xfId="0" applyFont="1" applyBorder="1" applyAlignment="1">
      <alignment horizontal="right"/>
    </xf>
    <xf numFmtId="0" fontId="8" fillId="0" borderId="6" xfId="0" applyFont="1" applyBorder="1" applyAlignment="1">
      <alignment horizontal="right"/>
    </xf>
    <xf numFmtId="0" fontId="8" fillId="0" borderId="5" xfId="0" applyFont="1" applyBorder="1" applyAlignment="1">
      <alignment horizontal="left"/>
    </xf>
    <xf numFmtId="0" fontId="5" fillId="0" borderId="7" xfId="0" applyFont="1" applyBorder="1" applyAlignment="1">
      <alignment horizontal="left"/>
    </xf>
    <xf numFmtId="0" fontId="5" fillId="0" borderId="4" xfId="0" applyFont="1" applyBorder="1" applyAlignment="1">
      <alignment horizontal="left"/>
    </xf>
    <xf numFmtId="0" fontId="3" fillId="0" borderId="9" xfId="0" applyFont="1" applyBorder="1"/>
    <xf numFmtId="0" fontId="3" fillId="0" borderId="10" xfId="0" applyFont="1" applyBorder="1" applyAlignment="1">
      <alignment horizontal="right"/>
    </xf>
    <xf numFmtId="0" fontId="3" fillId="0" borderId="11" xfId="0" applyFont="1" applyBorder="1"/>
    <xf numFmtId="0" fontId="3" fillId="0" borderId="12" xfId="0" applyFont="1" applyBorder="1" applyAlignment="1">
      <alignment horizontal="right"/>
    </xf>
    <xf numFmtId="167" fontId="3" fillId="0" borderId="0" xfId="0" applyNumberFormat="1" applyFont="1"/>
    <xf numFmtId="0" fontId="13" fillId="0" borderId="0" xfId="0" applyFont="1"/>
    <xf numFmtId="0" fontId="14" fillId="0" borderId="0" xfId="0" applyFont="1"/>
    <xf numFmtId="0" fontId="15" fillId="0" borderId="0" xfId="0" applyFont="1"/>
    <xf numFmtId="3" fontId="2" fillId="0" borderId="0" xfId="1" applyNumberFormat="1" applyFont="1" applyAlignment="1">
      <alignment horizontal="left"/>
    </xf>
    <xf numFmtId="0" fontId="17" fillId="3" borderId="0" xfId="0" applyFont="1" applyFill="1"/>
    <xf numFmtId="0" fontId="17" fillId="3" borderId="0" xfId="0" applyFont="1" applyFill="1" applyAlignment="1">
      <alignment horizontal="right"/>
    </xf>
    <xf numFmtId="0" fontId="14" fillId="0" borderId="0" xfId="0" applyFont="1" applyAlignment="1">
      <alignment horizontal="left"/>
    </xf>
    <xf numFmtId="0" fontId="16" fillId="4" borderId="15" xfId="0" applyFont="1" applyFill="1" applyBorder="1"/>
    <xf numFmtId="0" fontId="16" fillId="4" borderId="16" xfId="0" applyFont="1" applyFill="1" applyBorder="1" applyAlignment="1">
      <alignment horizontal="right"/>
    </xf>
    <xf numFmtId="0" fontId="14" fillId="5" borderId="15" xfId="0" applyFont="1" applyFill="1" applyBorder="1"/>
    <xf numFmtId="0" fontId="14" fillId="5" borderId="16" xfId="0" applyFont="1" applyFill="1" applyBorder="1"/>
    <xf numFmtId="0" fontId="14" fillId="0" borderId="15" xfId="0" applyFont="1" applyBorder="1"/>
    <xf numFmtId="0" fontId="14" fillId="0" borderId="16" xfId="0" applyFont="1" applyBorder="1"/>
    <xf numFmtId="0" fontId="14" fillId="5" borderId="13" xfId="0" applyFont="1" applyFill="1" applyBorder="1"/>
    <xf numFmtId="0" fontId="14" fillId="5" borderId="14" xfId="0" applyFont="1" applyFill="1" applyBorder="1"/>
    <xf numFmtId="2" fontId="14" fillId="5" borderId="16" xfId="0" applyNumberFormat="1" applyFont="1" applyFill="1" applyBorder="1"/>
    <xf numFmtId="2" fontId="14" fillId="0" borderId="16" xfId="0" applyNumberFormat="1" applyFont="1" applyBorder="1"/>
    <xf numFmtId="2" fontId="14" fillId="5" borderId="14" xfId="0" applyNumberFormat="1" applyFont="1" applyFill="1" applyBorder="1"/>
    <xf numFmtId="0" fontId="2" fillId="0" borderId="6" xfId="0" applyFont="1" applyBorder="1" applyAlignment="1">
      <alignment horizontal="right"/>
    </xf>
    <xf numFmtId="0" fontId="2" fillId="0" borderId="3" xfId="0" applyFont="1" applyBorder="1" applyAlignment="1">
      <alignment horizontal="right"/>
    </xf>
    <xf numFmtId="0" fontId="2" fillId="0" borderId="0" xfId="0" applyFont="1" applyAlignment="1">
      <alignment horizontal="right"/>
    </xf>
    <xf numFmtId="9" fontId="2" fillId="0" borderId="0" xfId="3" applyFont="1" applyAlignment="1">
      <alignment horizontal="right"/>
    </xf>
    <xf numFmtId="9" fontId="3" fillId="0" borderId="0" xfId="3" applyFont="1" applyAlignment="1">
      <alignment horizontal="right"/>
    </xf>
    <xf numFmtId="0" fontId="2" fillId="0" borderId="0" xfId="0" applyFont="1" applyAlignment="1">
      <alignment horizontal="center"/>
    </xf>
  </cellXfs>
  <cellStyles count="4">
    <cellStyle name="Normal" xfId="0" builtinId="0"/>
    <cellStyle name="Normal 2" xfId="1" xr:uid="{A8341B82-6A62-4AA0-B5BA-D662EF5310D7}"/>
    <cellStyle name="Per cent" xfId="3" builtinId="5"/>
    <cellStyle name="Percent 2" xfId="2" xr:uid="{1F770931-6284-4771-9DC7-E7DCB13EFD28}"/>
  </cellStyles>
  <dxfs count="0"/>
  <tableStyles count="0" defaultTableStyle="TableStyleMedium2" defaultPivotStyle="PivotStyleLight16"/>
  <colors>
    <mruColors>
      <color rgb="FF990099"/>
      <color rgb="FF008037"/>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SupportingPropertyBagStructure" Target="richData/rdsupportingpropertybagstructure.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microsoft.com/office/2017/06/relationships/rdSupportingPropertyBag" Target="richData/rdsupportingpropertybag.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571149</xdr:colOff>
      <xdr:row>0</xdr:row>
      <xdr:rowOff>142525</xdr:rowOff>
    </xdr:from>
    <xdr:to>
      <xdr:col>10</xdr:col>
      <xdr:colOff>84218</xdr:colOff>
      <xdr:row>4</xdr:row>
      <xdr:rowOff>80892</xdr:rowOff>
    </xdr:to>
    <xdr:pic>
      <xdr:nvPicPr>
        <xdr:cNvPr id="10" name="Graphic 9" descr="Grapes with solid fill">
          <a:extLst>
            <a:ext uri="{FF2B5EF4-FFF2-40B4-BE49-F238E27FC236}">
              <a16:creationId xmlns:a16="http://schemas.microsoft.com/office/drawing/2014/main" id="{5E737EA1-D275-47CD-BE0D-D2F94E0D08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30985" y="142525"/>
          <a:ext cx="810851" cy="807523"/>
        </a:xfrm>
        <a:prstGeom prst="rect">
          <a:avLst/>
        </a:prstGeom>
      </xdr:spPr>
    </xdr:pic>
    <xdr:clientData/>
  </xdr:twoCellAnchor>
  <xdr:twoCellAnchor editAs="oneCell">
    <xdr:from>
      <xdr:col>7</xdr:col>
      <xdr:colOff>351234</xdr:colOff>
      <xdr:row>0</xdr:row>
      <xdr:rowOff>101203</xdr:rowOff>
    </xdr:from>
    <xdr:to>
      <xdr:col>8</xdr:col>
      <xdr:colOff>616744</xdr:colOff>
      <xdr:row>4</xdr:row>
      <xdr:rowOff>146447</xdr:rowOff>
    </xdr:to>
    <xdr:pic>
      <xdr:nvPicPr>
        <xdr:cNvPr id="11" name="Graphic 10" descr="Box trolley with solid fill">
          <a:extLst>
            <a:ext uri="{FF2B5EF4-FFF2-40B4-BE49-F238E27FC236}">
              <a16:creationId xmlns:a16="http://schemas.microsoft.com/office/drawing/2014/main" id="{7DED6E28-7B7B-49F5-95D4-C357C93C56B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6962180" y="101203"/>
          <a:ext cx="914400" cy="914400"/>
        </a:xfrm>
        <a:prstGeom prst="rect">
          <a:avLst/>
        </a:prstGeom>
      </xdr:spPr>
    </xdr:pic>
    <xdr:clientData/>
  </xdr:twoCellAnchor>
  <xdr:twoCellAnchor>
    <xdr:from>
      <xdr:col>7</xdr:col>
      <xdr:colOff>450210</xdr:colOff>
      <xdr:row>2</xdr:row>
      <xdr:rowOff>60622</xdr:rowOff>
    </xdr:from>
    <xdr:to>
      <xdr:col>8</xdr:col>
      <xdr:colOff>130563</xdr:colOff>
      <xdr:row>3</xdr:row>
      <xdr:rowOff>85573</xdr:rowOff>
    </xdr:to>
    <xdr:sp macro="" textlink="">
      <xdr:nvSpPr>
        <xdr:cNvPr id="12" name="TextBox 11">
          <a:extLst>
            <a:ext uri="{FF2B5EF4-FFF2-40B4-BE49-F238E27FC236}">
              <a16:creationId xmlns:a16="http://schemas.microsoft.com/office/drawing/2014/main" id="{D6FD95DF-C2BD-48D2-9235-19751178B827}"/>
            </a:ext>
          </a:extLst>
        </xdr:cNvPr>
        <xdr:cNvSpPr txBox="1"/>
      </xdr:nvSpPr>
      <xdr:spPr>
        <a:xfrm rot="1359894">
          <a:off x="7061156" y="471388"/>
          <a:ext cx="329243" cy="254146"/>
        </a:xfrm>
        <a:prstGeom prst="rect">
          <a:avLst/>
        </a:prstGeom>
        <a:solidFill>
          <a:srgbClr val="9900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571149</xdr:colOff>
      <xdr:row>0</xdr:row>
      <xdr:rowOff>142525</xdr:rowOff>
    </xdr:from>
    <xdr:to>
      <xdr:col>10</xdr:col>
      <xdr:colOff>84218</xdr:colOff>
      <xdr:row>4</xdr:row>
      <xdr:rowOff>80892</xdr:rowOff>
    </xdr:to>
    <xdr:pic>
      <xdr:nvPicPr>
        <xdr:cNvPr id="2" name="Graphic 1" descr="Grapes with solid fill">
          <a:extLst>
            <a:ext uri="{FF2B5EF4-FFF2-40B4-BE49-F238E27FC236}">
              <a16:creationId xmlns:a16="http://schemas.microsoft.com/office/drawing/2014/main" id="{9FA43217-77C8-4D06-930F-9ED654A929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29199" y="142525"/>
          <a:ext cx="808469" cy="805142"/>
        </a:xfrm>
        <a:prstGeom prst="rect">
          <a:avLst/>
        </a:prstGeom>
      </xdr:spPr>
    </xdr:pic>
    <xdr:clientData/>
  </xdr:twoCellAnchor>
  <xdr:twoCellAnchor editAs="oneCell">
    <xdr:from>
      <xdr:col>7</xdr:col>
      <xdr:colOff>351234</xdr:colOff>
      <xdr:row>0</xdr:row>
      <xdr:rowOff>101203</xdr:rowOff>
    </xdr:from>
    <xdr:to>
      <xdr:col>8</xdr:col>
      <xdr:colOff>616744</xdr:colOff>
      <xdr:row>4</xdr:row>
      <xdr:rowOff>146447</xdr:rowOff>
    </xdr:to>
    <xdr:pic>
      <xdr:nvPicPr>
        <xdr:cNvPr id="3" name="Graphic 2" descr="Box trolley with solid fill">
          <a:extLst>
            <a:ext uri="{FF2B5EF4-FFF2-40B4-BE49-F238E27FC236}">
              <a16:creationId xmlns:a16="http://schemas.microsoft.com/office/drawing/2014/main" id="{84FA928A-9DCC-4E17-8900-21FE1FA691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6961584" y="101203"/>
          <a:ext cx="913210" cy="912019"/>
        </a:xfrm>
        <a:prstGeom prst="rect">
          <a:avLst/>
        </a:prstGeom>
      </xdr:spPr>
    </xdr:pic>
    <xdr:clientData/>
  </xdr:twoCellAnchor>
  <xdr:twoCellAnchor>
    <xdr:from>
      <xdr:col>7</xdr:col>
      <xdr:colOff>450210</xdr:colOff>
      <xdr:row>2</xdr:row>
      <xdr:rowOff>60622</xdr:rowOff>
    </xdr:from>
    <xdr:to>
      <xdr:col>8</xdr:col>
      <xdr:colOff>130563</xdr:colOff>
      <xdr:row>3</xdr:row>
      <xdr:rowOff>85573</xdr:rowOff>
    </xdr:to>
    <xdr:sp macro="" textlink="">
      <xdr:nvSpPr>
        <xdr:cNvPr id="4" name="TextBox 3">
          <a:extLst>
            <a:ext uri="{FF2B5EF4-FFF2-40B4-BE49-F238E27FC236}">
              <a16:creationId xmlns:a16="http://schemas.microsoft.com/office/drawing/2014/main" id="{D3E755B9-6345-4EF2-BECE-991060DE0E61}"/>
            </a:ext>
          </a:extLst>
        </xdr:cNvPr>
        <xdr:cNvSpPr txBox="1"/>
      </xdr:nvSpPr>
      <xdr:spPr>
        <a:xfrm rot="1359894">
          <a:off x="7060560" y="470197"/>
          <a:ext cx="328053" cy="253551"/>
        </a:xfrm>
        <a:prstGeom prst="rect">
          <a:avLst/>
        </a:prstGeom>
        <a:solidFill>
          <a:srgbClr val="9900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B</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381001</xdr:colOff>
      <xdr:row>3</xdr:row>
      <xdr:rowOff>178592</xdr:rowOff>
    </xdr:from>
    <xdr:to>
      <xdr:col>1</xdr:col>
      <xdr:colOff>539979</xdr:colOff>
      <xdr:row>9</xdr:row>
      <xdr:rowOff>11906</xdr:rowOff>
    </xdr:to>
    <xdr:pic>
      <xdr:nvPicPr>
        <xdr:cNvPr id="3" name="Graphic 2" descr="Fire Extinguisher with solid fill">
          <a:extLst>
            <a:ext uri="{FF2B5EF4-FFF2-40B4-BE49-F238E27FC236}">
              <a16:creationId xmlns:a16="http://schemas.microsoft.com/office/drawing/2014/main" id="{A2FC676E-E9D6-D49B-7C10-60D1C33CC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1" y="976311"/>
          <a:ext cx="1333728" cy="1428752"/>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9">
  <rv s="0">
    <v>http://en.wikipedia.org/wiki/Public_domain</v>
    <v>Public domain</v>
  </rv>
  <rv s="0">
    <v>https://en.wikipedia.org/wiki/Microsoft</v>
    <v>Wikipedia</v>
  </rv>
  <rv s="1">
    <v>0</v>
    <v>1</v>
  </rv>
  <rv s="2">
    <v>6</v>
    <v>https://www.bing.com/th?id=AMMS_e6e837c7bf3a77408619758b7447855a&amp;qlt=95</v>
    <v>2</v>
    <v>0</v>
    <v>https://www.bing.com/images/search?form=xlimg&amp;q=microsoft</v>
    <v>Image of MICROSOFT CORPORATION</v>
  </rv>
  <rv s="0">
    <v>https://www.bing.com/financeapi/forcetrigger?t=a1xzim&amp;q=XNAS%3aMSFT&amp;form=skydnc</v>
    <v>Learn more on Bing</v>
  </rv>
  <rv s="3">
    <v>0</v>
    <v>MICROSOFT CORPORATION (XNAS:MSFT)</v>
    <v>3</v>
    <v>4</v>
    <v>Finance</v>
    <v>5</v>
    <v>en-GB</v>
    <v>a1xzim</v>
    <v>268435456</v>
    <v>1</v>
    <v>Powered by Refinitiv</v>
    <v>349.67</v>
    <v>238.07</v>
    <v>0.93820000000000003</v>
    <v>-10.15</v>
    <v>-3.6944999999999999E-2</v>
    <v>0.43</v>
    <v>1.6250000000000001E-3</v>
    <v>USD</v>
    <v>Microsoft Corporation is a technology company. The Company develops and supports a range of software products, services, devices, and solutions.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and video games. It also designs, manufactures, and sells devices, including personal computers (PCs), tablets, gaming and entertainment consoles, other intelligent devices, and related accessories. It offers an array of services, including cloud-based solutions that provide customers with software, services, platforms, and content, and it provides solution support and consulting services. It markets and distributes its products and services through original equipment manufacturers, direct, and distributors and resellers.</v>
    <v>181000</v>
    <v>Nasdaq Stock Market</v>
    <v>XNAS</v>
    <v>XNAS</v>
    <v>1 Microsoft Way, REDMOND, WA, 98052-6399 US</v>
    <v>272.36</v>
    <v>3</v>
    <v>Software &amp; IT Services</v>
    <v>Stock</v>
    <v>44690.852312094532</v>
    <v>4</v>
    <v>263.32</v>
    <v>1978802551140</v>
    <v>MICROSOFT CORPORATION</v>
    <v>MICROSOFT CORPORATION</v>
    <v>270.06</v>
    <v>28.6629</v>
    <v>274.73</v>
    <v>264.58</v>
    <v>265.01</v>
    <v>7479033000</v>
    <v>MSFT</v>
    <v>MICROSOFT CORPORATION (XNAS:MSFT)</v>
    <v>46852264</v>
    <v>32126373</v>
    <v>1993</v>
  </rv>
  <rv s="4">
    <v>5</v>
  </rv>
  <rv s="0">
    <v>http://en.wikipedia.org/wiki/Alphabet_Inc.</v>
    <v>Wikipedia</v>
  </rv>
  <rv s="1">
    <v>0</v>
    <v>7</v>
  </rv>
  <rv s="2">
    <v>6</v>
    <v>https://www.bing.com/th?id=AMMS_91f59ff6c9305ce24b1cf0389cd856f8&amp;qlt=95</v>
    <v>8</v>
    <v>0</v>
    <v>https://www.bing.com/images/search?form=xlimg&amp;q=alphabet+inc.</v>
    <v>Image of ALPHABET INC.</v>
  </rv>
  <rv s="0">
    <v>https://www.bing.com/financeapi/forcetrigger?t=a1u3p2&amp;q=XNAS%3aGOOG&amp;form=skydnc</v>
    <v>Learn more on Bing</v>
  </rv>
  <rv s="3">
    <v>0</v>
    <v>ALPHABET INC. (XNAS:GOOG)</v>
    <v>3</v>
    <v>4</v>
    <v>Finance</v>
    <v>5</v>
    <v>en-GB</v>
    <v>a1u3p2</v>
    <v>268435456</v>
    <v>1</v>
    <v>Powered by Refinitiv</v>
    <v>3042</v>
    <v>2230.0500000000002</v>
    <v>1.1311</v>
    <v>-51.52</v>
    <v>-2.2272E-2</v>
    <v>16.36</v>
    <v>7.2340000000000008E-3</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Google's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enables developers to build, test, and deploy applications on its infrastructure. The Company's Google Workspace collaboration tools include applications, such as Gmail, Docs, Drive, Calendar, Meet, and various others. The Company also has various hardware products.</v>
    <v>163906</v>
    <v>Nasdaq Stock Market</v>
    <v>XNAS</v>
    <v>XNAS</v>
    <v>1600 Amphitheatre Pkwy, MOUNTAIN VIEW, CA, 94043-1351 US</v>
    <v>2311.2581</v>
    <v>9</v>
    <v>Software &amp; IT Services</v>
    <v>Stock</v>
    <v>44690.852349096873</v>
    <v>10</v>
    <v>2251.0300000000002</v>
    <v>1523839000000</v>
    <v>ALPHABET INC.</v>
    <v>ALPHABET INC.</v>
    <v>2266.0700000000002</v>
    <v>20.918600000000001</v>
    <v>2313.1999999999998</v>
    <v>2261.6799999999998</v>
    <v>2278.04</v>
    <v>658499900</v>
    <v>GOOG</v>
    <v>ALPHABET INC. (XNAS:GOOG)</v>
    <v>1705690</v>
    <v>1456142</v>
    <v>2015</v>
  </rv>
  <rv s="4">
    <v>11</v>
  </rv>
  <rv s="0">
    <v>https://www.bing.com/financeapi/forcetrigger?t=a1mou2&amp;q=XNAS%3aAAPL&amp;form=skydnc</v>
    <v>Learn more on Bing</v>
  </rv>
  <rv s="5">
    <v>7</v>
    <v>APPLE INC. (XNAS:AAPL)</v>
    <v>8</v>
    <v>9</v>
    <v>Finance</v>
    <v>5</v>
    <v>en-GB</v>
    <v>a1mou2</v>
    <v>268435456</v>
    <v>1</v>
    <v>Powered by Refinitiv</v>
    <v>182.94</v>
    <v>122.25</v>
    <v>1.1956</v>
    <v>-5.22</v>
    <v>-3.3189000000000003E-2</v>
    <v>0.31</v>
    <v>2.039E-3</v>
    <v>USD</v>
    <v>Apple Inc. designs, manufactures and markets smartphones, personal computers, tablets, wearables and accessories, and sells a variety of related services. The Company’s products include iPhone, Mac, iPad, and Wearables, Home and Accessories. iPhone is the Company’s line of smartphones based on its iOS operating system. Mac is the Company’s line of personal computers based on its macOS operating system. iPad is the Company’s line of multi-purpose tablets based on its iPadOS operating system. Wearables, Home and Accessories includes AirPods, Apple TV, Apple Watch, Beats products, HomePod, iPod touch and other Apple-branded and third-party accessories. AirPods are the Company’s wireless headphones that interact with Siri. Apple Watch is the Company’s line of smart watches. Its services include Advertising, AppleCare, Cloud Services, Digital Content and Payment Services. Its customers are primarily in the consumer, small and mid-sized business, education, enterprise and government markets.</v>
    <v>154000</v>
    <v>Nasdaq Stock Market</v>
    <v>XNAS</v>
    <v>XNAS</v>
    <v>1 Apple Park Way, CUPERTINO, CA, 95014-0642 US</v>
    <v>155.83000000000001</v>
    <v>Computers, Phones &amp; Household Electronics</v>
    <v>Stock</v>
    <v>44690.852273668752</v>
    <v>13</v>
    <v>151.49</v>
    <v>2461118470800</v>
    <v>APPLE INC.</v>
    <v>APPLE INC.</v>
    <v>154.92500000000001</v>
    <v>25.565200000000001</v>
    <v>157.28</v>
    <v>152.06</v>
    <v>152.37</v>
    <v>16185180000</v>
    <v>AAPL</v>
    <v>APPLE INC. (XNAS:AAPL)</v>
    <v>130590138</v>
    <v>90192056</v>
    <v>1977</v>
  </rv>
  <rv s="4">
    <v>14</v>
  </rv>
  <rv s="0">
    <v>https://www.bing.com/financeapi/forcetrigger?t=a1vmf2&amp;q=XNAS%3aINTC&amp;form=skydnc</v>
    <v>Learn more on Bing</v>
  </rv>
  <rv s="5">
    <v>7</v>
    <v>INTEL CORPORATION (XNAS:INTC)</v>
    <v>8</v>
    <v>9</v>
    <v>Finance</v>
    <v>10</v>
    <v>en-GB</v>
    <v>a1vmf2</v>
    <v>268435456</v>
    <v>1</v>
    <v>Powered by Refinitiv</v>
    <v>58.414999999999999</v>
    <v>42.87</v>
    <v>0.60209999999999997</v>
    <v>-1.2</v>
    <v>-2.7088000000000001E-2</v>
    <v>0.13</v>
    <v>3.0180000000000003E-3</v>
    <v>USD</v>
    <v>Intel Corporation is engaged in designing and manufacturing products and technologies. The Company's segments include Client Computing Group (CCG), Data Center Group (DCG), Internet of Things Group (IOTG), Mobileye, Non-Volatile Memory Solutions Group (NSG) and Programmable Solutions Group (PSG). The CCG segment is focused on long-term operating system, system architecture, hardware, and application integration that enable PC experiences. The DCG segment develops workload-optimized platforms for compute, storage, and network functions. The IOTG segment develops high-performance compute platforms that solve the technology needs for business use cases that scale across vertical industries and embedded markets. The Mobileye segment provides driving assistance and self-driving solutions. The NSG segment provides memory and storage products based on Intel 3D NAND technology. The PSG segment offers programmable semiconductors, primarily FPGAs, structured ASICs, and related products.</v>
    <v>121100</v>
    <v>Nasdaq Stock Market</v>
    <v>XNAS</v>
    <v>XNAS</v>
    <v>2200 Mission College Blvd, SANTA CLARA, CA, 95054-1537 US</v>
    <v>44.2</v>
    <v>Semiconductors &amp; Semiconductor Equipment</v>
    <v>Stock</v>
    <v>44690.841729964843</v>
    <v>16</v>
    <v>42.87</v>
    <v>176235900000</v>
    <v>INTEL CORPORATION</v>
    <v>INTEL CORPORATION</v>
    <v>43.81</v>
    <v>7.3678999999999997</v>
    <v>44.3</v>
    <v>43.1</v>
    <v>43.2</v>
    <v>4089000000</v>
    <v>INTC</v>
    <v>INTEL CORPORATION (XNAS:INTC)</v>
    <v>44621006</v>
    <v>34545698</v>
    <v>1989</v>
  </rv>
  <rv s="4">
    <v>17</v>
  </rv>
</rvData>
</file>

<file path=xl/richData/rdrichvaluestructure.xml><?xml version="1.0" encoding="utf-8"?>
<rvStructures xmlns="http://schemas.microsoft.com/office/spreadsheetml/2017/richdata" count="6">
  <s t="_hyperlink">
    <k n="Address" t="s"/>
    <k n="Text" t="s"/>
  </s>
  <s t="_sourceattribution">
    <k n="License" t="r"/>
    <k n="Source" t="r"/>
  </s>
  <s t="_imageurl">
    <k n="_Provider" t="spb"/>
    <k n="Address" t="s"/>
    <k n="Attribution" t="r"/>
    <k n="ComputedImage" t="b"/>
    <k n="More Images 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hange (Extended hours)"/>
    <k n="Change %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hange (Extended hours)"/>
    <k n="Change %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2">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11">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 Last Sale</v>
      <v>GMT</v>
      <v>Real-Time Nasdaq Last Sale</v>
      <v>from close</v>
      <v>from close</v>
    </spb>
    <spb s="6">
      <v>Powered by Refinitiv</v>
    </spb>
    <spb s="0">
      <v>1</v>
      <v>Name</v>
      <v>LearnMoreOnLink</v>
    </spb>
    <spb s="7">
      <v>2</v>
      <v>2</v>
      <v>2</v>
      <v>2</v>
    </spb>
    <spb s="8">
      <v>1</v>
      <v>2</v>
      <v>2</v>
      <v>1</v>
      <v>3</v>
      <v>1</v>
      <v>1</v>
      <v>1</v>
      <v>5</v>
      <v>5</v>
      <v>6</v>
      <v>7</v>
      <v>1</v>
      <v>1</v>
      <v>1</v>
      <v>5</v>
      <v>8</v>
      <v>9</v>
      <v>10</v>
      <v>5</v>
      <v>1</v>
      <v>1</v>
      <v>6</v>
    </spb>
    <spb s="5">
      <v>at close</v>
      <v>from previous close</v>
      <v>from previous close</v>
      <v>Source: Nasdaq</v>
      <v>GMT</v>
      <v>Delayed 15 minutes</v>
      <v>from close</v>
      <v>from close</v>
    </spb>
  </spbData>
</supportingPropertyBags>
</file>

<file path=xl/richData/rdsupportingpropertybagstructure.xml><?xml version="1.0" encoding="utf-8"?>
<spbStructures xmlns="http://schemas.microsoft.com/office/spreadsheetml/2017/richdata2" count="9">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3" formatCode="#,##0"/>
    </x:dxf>
    <x:dxf>
      <x:numFmt numFmtId="0" formatCode="General"/>
    </x:dxf>
    <x:dxf>
      <x:numFmt numFmtId="2" formatCode="0.00"/>
    </x:dxf>
    <x:dxf>
      <x:numFmt numFmtId="14" formatCode="0.00%"/>
    </x:dxf>
    <x:dxf>
      <x:numFmt numFmtId="4" formatCode="#,##0.00"/>
    </x:dxf>
    <x:dxf>
      <x:numFmt numFmtId="1" formatCode="0"/>
    </x:dxf>
    <x:dxf>
      <x:numFmt numFmtId="27" formatCode="dd/mm/yyyy\ hh:mm"/>
    </x:dxf>
  </dxfs>
  <richProperties>
    <rPr n="NumberFormat" t="s"/>
    <rPr n="IsTitleField" t="b"/>
    <rPr n="IsHeroField" t="b"/>
  </richProperties>
  <richStyles>
    <rSty dxfid="1">
      <rpv i="0">_([$$-en-US]* #,##0.00_);_([$$-en-US]* (#,##0.00);_([$$-en-US]* "-"??_);_(@_)</rpv>
    </rSty>
    <rSty dxfid="4">
      <rpv i="0">#,##0.00</rpv>
    </rSty>
    <rSty>
      <rpv i="1">1</rpv>
    </rSty>
    <rSty>
      <rpv i="2">1</rpv>
    </rSty>
    <rSty dxfid="0">
      <rpv i="0">#,##0</rpv>
    </rSty>
    <rSty dxfid="3"/>
    <rSty dxfid="1">
      <rpv i="0">_([$$-en-US]* #,##0_);_([$$-en-US]* (#,##0);_([$$-en-US]* "-"_);_(@_)</rpv>
    </rSty>
    <rSty dxfid="6"/>
    <rSty dxfid="5">
      <rpv i="0">0</rpv>
    </rSty>
    <rSty dxfid="2">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1CB0-7B67-4981-BA41-E4F07D7B1971}">
  <sheetPr codeName="Sheet1"/>
  <dimension ref="A1:I9"/>
  <sheetViews>
    <sheetView tabSelected="1" zoomScale="110" zoomScaleNormal="110" workbookViewId="0"/>
  </sheetViews>
  <sheetFormatPr baseColWidth="10" defaultColWidth="8.83203125" defaultRowHeight="15" x14ac:dyDescent="0.2"/>
  <cols>
    <col min="1" max="1" width="18" bestFit="1" customWidth="1"/>
    <col min="2" max="2" width="22.6640625" customWidth="1"/>
    <col min="4" max="4" width="23.6640625" customWidth="1"/>
    <col min="5" max="6" width="16.33203125" customWidth="1"/>
    <col min="7" max="7" width="27" customWidth="1"/>
    <col min="8" max="8" width="16.6640625" customWidth="1"/>
    <col min="9" max="9" width="23" customWidth="1"/>
  </cols>
  <sheetData>
    <row r="1" spans="1:9" ht="21" x14ac:dyDescent="0.25">
      <c r="A1" s="2" t="s">
        <v>43</v>
      </c>
      <c r="B1" s="13" t="s">
        <v>40</v>
      </c>
      <c r="D1" s="3" t="s">
        <v>8</v>
      </c>
      <c r="E1" s="3" t="s">
        <v>72</v>
      </c>
      <c r="F1" s="3" t="s">
        <v>6</v>
      </c>
      <c r="G1" s="3" t="s">
        <v>17</v>
      </c>
      <c r="H1" s="3" t="s">
        <v>23</v>
      </c>
      <c r="I1" s="3" t="s">
        <v>29</v>
      </c>
    </row>
    <row r="2" spans="1:9" ht="21" x14ac:dyDescent="0.25">
      <c r="A2" s="2" t="s">
        <v>7</v>
      </c>
      <c r="B2" s="13"/>
      <c r="D2" s="2" t="s">
        <v>10</v>
      </c>
      <c r="E2" s="2" t="s">
        <v>35</v>
      </c>
      <c r="F2" s="2" t="s">
        <v>31</v>
      </c>
      <c r="G2" s="2" t="s">
        <v>19</v>
      </c>
      <c r="H2" s="2" t="s">
        <v>25</v>
      </c>
      <c r="I2" s="4">
        <v>44781</v>
      </c>
    </row>
    <row r="3" spans="1:9" ht="21" x14ac:dyDescent="0.25">
      <c r="A3" s="2" t="s">
        <v>32</v>
      </c>
      <c r="B3" s="13"/>
      <c r="D3" s="2" t="s">
        <v>11</v>
      </c>
      <c r="E3" s="2" t="s">
        <v>36</v>
      </c>
      <c r="F3" s="2" t="s">
        <v>30</v>
      </c>
      <c r="G3" s="2" t="s">
        <v>20</v>
      </c>
      <c r="H3" s="2" t="s">
        <v>26</v>
      </c>
      <c r="I3" s="4">
        <v>44774</v>
      </c>
    </row>
    <row r="4" spans="1:9" ht="21" x14ac:dyDescent="0.25">
      <c r="A4" s="2" t="s">
        <v>33</v>
      </c>
      <c r="B4" s="44"/>
      <c r="D4" s="2" t="s">
        <v>9</v>
      </c>
      <c r="E4" s="2" t="s">
        <v>37</v>
      </c>
      <c r="F4" s="2" t="s">
        <v>1</v>
      </c>
      <c r="G4" s="2" t="s">
        <v>18</v>
      </c>
      <c r="H4" s="2" t="s">
        <v>24</v>
      </c>
      <c r="I4" s="4">
        <v>44805</v>
      </c>
    </row>
    <row r="5" spans="1:9" ht="21" x14ac:dyDescent="0.25">
      <c r="D5" s="2" t="s">
        <v>15</v>
      </c>
      <c r="E5" s="2" t="s">
        <v>38</v>
      </c>
      <c r="F5" s="2" t="s">
        <v>4</v>
      </c>
      <c r="G5" s="2" t="s">
        <v>22</v>
      </c>
      <c r="H5" s="2" t="s">
        <v>28</v>
      </c>
      <c r="I5" s="4">
        <v>44835</v>
      </c>
    </row>
    <row r="6" spans="1:9" ht="21" x14ac:dyDescent="0.25">
      <c r="D6" s="2" t="s">
        <v>12</v>
      </c>
      <c r="E6" s="2" t="s">
        <v>39</v>
      </c>
      <c r="F6" s="2" t="s">
        <v>3</v>
      </c>
      <c r="G6" s="2" t="s">
        <v>18</v>
      </c>
      <c r="H6" s="2" t="s">
        <v>25</v>
      </c>
      <c r="I6" s="4">
        <v>44835</v>
      </c>
    </row>
    <row r="7" spans="1:9" ht="21" x14ac:dyDescent="0.25">
      <c r="D7" s="2" t="s">
        <v>13</v>
      </c>
      <c r="E7" s="2" t="s">
        <v>40</v>
      </c>
      <c r="F7" s="2" t="s">
        <v>5</v>
      </c>
      <c r="G7" s="2" t="s">
        <v>21</v>
      </c>
      <c r="H7" s="2" t="s">
        <v>27</v>
      </c>
      <c r="I7" s="4">
        <v>44896</v>
      </c>
    </row>
    <row r="8" spans="1:9" ht="21" x14ac:dyDescent="0.25">
      <c r="D8" s="2" t="s">
        <v>14</v>
      </c>
      <c r="E8" s="2" t="s">
        <v>41</v>
      </c>
      <c r="F8" s="2" t="s">
        <v>2</v>
      </c>
      <c r="G8" s="2" t="s">
        <v>20</v>
      </c>
      <c r="H8" s="2" t="s">
        <v>26</v>
      </c>
      <c r="I8" s="4">
        <v>44986</v>
      </c>
    </row>
    <row r="9" spans="1:9" ht="21" x14ac:dyDescent="0.25">
      <c r="D9" s="2" t="s">
        <v>16</v>
      </c>
      <c r="E9" s="2" t="s">
        <v>42</v>
      </c>
      <c r="F9" s="2" t="s">
        <v>0</v>
      </c>
      <c r="G9" s="2" t="s">
        <v>18</v>
      </c>
      <c r="H9" s="2" t="s">
        <v>24</v>
      </c>
      <c r="I9" s="4">
        <v>45017</v>
      </c>
    </row>
  </sheetData>
  <sortState xmlns:xlrd2="http://schemas.microsoft.com/office/spreadsheetml/2017/richdata2" ref="F2:I9">
    <sortCondition ref="I3:I9"/>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164C-47E2-48EC-9E61-98B87942B962}">
  <sheetPr codeName="Sheet2"/>
  <dimension ref="A1:F5"/>
  <sheetViews>
    <sheetView zoomScale="130" zoomScaleNormal="130" workbookViewId="0"/>
  </sheetViews>
  <sheetFormatPr baseColWidth="10" defaultColWidth="12.6640625" defaultRowHeight="21" x14ac:dyDescent="0.25"/>
  <cols>
    <col min="1" max="1" width="17.5" style="6" customWidth="1"/>
    <col min="2" max="2" width="14.5" style="6" customWidth="1"/>
    <col min="3" max="3" width="12.6640625" style="6"/>
    <col min="4" max="4" width="25" style="6" bestFit="1" customWidth="1"/>
    <col min="5" max="5" width="18" style="6" customWidth="1"/>
    <col min="6" max="6" width="19.83203125" style="6" customWidth="1"/>
    <col min="7" max="16384" width="12.6640625" style="6"/>
  </cols>
  <sheetData>
    <row r="1" spans="1:6" x14ac:dyDescent="0.25">
      <c r="A1" s="8" t="s">
        <v>7</v>
      </c>
      <c r="B1" s="33" t="s">
        <v>4</v>
      </c>
      <c r="D1" s="11" t="s">
        <v>47</v>
      </c>
      <c r="E1" s="12" t="s">
        <v>48</v>
      </c>
      <c r="F1" s="12" t="s">
        <v>49</v>
      </c>
    </row>
    <row r="2" spans="1:6" x14ac:dyDescent="0.25">
      <c r="A2" s="6" t="s">
        <v>44</v>
      </c>
      <c r="B2" s="34">
        <v>60001</v>
      </c>
      <c r="D2" s="6" t="s">
        <v>73</v>
      </c>
      <c r="E2" s="10">
        <v>0</v>
      </c>
      <c r="F2" s="7">
        <v>0.3</v>
      </c>
    </row>
    <row r="3" spans="1:6" x14ac:dyDescent="0.25">
      <c r="A3" s="6" t="s">
        <v>45</v>
      </c>
      <c r="B3" s="33"/>
      <c r="D3" s="6" t="s">
        <v>74</v>
      </c>
      <c r="E3" s="10">
        <v>50001</v>
      </c>
      <c r="F3" s="7">
        <v>0.35</v>
      </c>
    </row>
    <row r="4" spans="1:6" x14ac:dyDescent="0.25">
      <c r="B4" s="34"/>
      <c r="D4" s="6" t="s">
        <v>75</v>
      </c>
      <c r="E4" s="10">
        <v>60001</v>
      </c>
      <c r="F4" s="7">
        <v>0.4</v>
      </c>
    </row>
    <row r="5" spans="1:6" x14ac:dyDescent="0.25">
      <c r="B5" s="10"/>
      <c r="D5" s="6" t="s">
        <v>76</v>
      </c>
      <c r="E5" s="10">
        <v>70001</v>
      </c>
      <c r="F5" s="7">
        <v>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BD52-A536-481B-A0D7-3AF76C0EAD1C}">
  <dimension ref="A1:I9"/>
  <sheetViews>
    <sheetView zoomScale="110" zoomScaleNormal="110" workbookViewId="0"/>
  </sheetViews>
  <sheetFormatPr baseColWidth="10" defaultColWidth="8.83203125" defaultRowHeight="15" x14ac:dyDescent="0.2"/>
  <cols>
    <col min="1" max="1" width="18" bestFit="1" customWidth="1"/>
    <col min="2" max="2" width="22.6640625" customWidth="1"/>
    <col min="4" max="4" width="23.6640625" customWidth="1"/>
    <col min="5" max="6" width="16.33203125" customWidth="1"/>
    <col min="7" max="7" width="27" customWidth="1"/>
    <col min="8" max="8" width="16.6640625" customWidth="1"/>
    <col min="9" max="9" width="23" customWidth="1"/>
  </cols>
  <sheetData>
    <row r="1" spans="1:9" ht="21" x14ac:dyDescent="0.25">
      <c r="A1" s="2" t="s">
        <v>43</v>
      </c>
      <c r="B1" s="13" t="s">
        <v>40</v>
      </c>
      <c r="D1" s="3" t="s">
        <v>8</v>
      </c>
      <c r="E1" s="3" t="s">
        <v>72</v>
      </c>
      <c r="F1" s="3" t="s">
        <v>6</v>
      </c>
      <c r="G1" s="3" t="s">
        <v>17</v>
      </c>
      <c r="H1" s="3" t="s">
        <v>23</v>
      </c>
      <c r="I1" s="3" t="s">
        <v>29</v>
      </c>
    </row>
    <row r="2" spans="1:9" ht="21" x14ac:dyDescent="0.25">
      <c r="A2" s="2" t="s">
        <v>7</v>
      </c>
      <c r="B2" s="13" t="str">
        <f>VLOOKUP(B1,E2:F9,2,FALSE)</f>
        <v>Graham</v>
      </c>
      <c r="D2" s="2" t="s">
        <v>10</v>
      </c>
      <c r="E2" s="2" t="s">
        <v>35</v>
      </c>
      <c r="F2" s="2" t="s">
        <v>31</v>
      </c>
      <c r="G2" s="2" t="s">
        <v>19</v>
      </c>
      <c r="H2" s="2" t="s">
        <v>25</v>
      </c>
      <c r="I2" s="4">
        <v>44781</v>
      </c>
    </row>
    <row r="3" spans="1:9" ht="21" x14ac:dyDescent="0.25">
      <c r="A3" s="2" t="s">
        <v>32</v>
      </c>
      <c r="B3" s="13" t="str">
        <f>VLOOKUP(B1,E2:G9,3,FALSE)</f>
        <v>iPhone 11</v>
      </c>
      <c r="D3" s="2" t="s">
        <v>11</v>
      </c>
      <c r="E3" s="2" t="s">
        <v>36</v>
      </c>
      <c r="F3" s="2" t="s">
        <v>30</v>
      </c>
      <c r="G3" s="2" t="s">
        <v>20</v>
      </c>
      <c r="H3" s="2" t="s">
        <v>26</v>
      </c>
      <c r="I3" s="4">
        <v>44774</v>
      </c>
    </row>
    <row r="4" spans="1:9" ht="21" x14ac:dyDescent="0.25">
      <c r="A4" s="2" t="s">
        <v>33</v>
      </c>
      <c r="B4" s="44">
        <f>VLOOKUP(B1,E2:I9,5,FALSE)</f>
        <v>44896</v>
      </c>
      <c r="D4" s="2" t="s">
        <v>9</v>
      </c>
      <c r="E4" s="2" t="s">
        <v>37</v>
      </c>
      <c r="F4" s="2" t="s">
        <v>1</v>
      </c>
      <c r="G4" s="2" t="s">
        <v>18</v>
      </c>
      <c r="H4" s="2" t="s">
        <v>24</v>
      </c>
      <c r="I4" s="4">
        <v>44805</v>
      </c>
    </row>
    <row r="5" spans="1:9" ht="21" x14ac:dyDescent="0.25">
      <c r="D5" s="2" t="s">
        <v>15</v>
      </c>
      <c r="E5" s="2" t="s">
        <v>38</v>
      </c>
      <c r="F5" s="2" t="s">
        <v>4</v>
      </c>
      <c r="G5" s="2" t="s">
        <v>22</v>
      </c>
      <c r="H5" s="2" t="s">
        <v>28</v>
      </c>
      <c r="I5" s="4">
        <v>44835</v>
      </c>
    </row>
    <row r="6" spans="1:9" ht="21" x14ac:dyDescent="0.25">
      <c r="D6" s="2" t="s">
        <v>12</v>
      </c>
      <c r="E6" s="2" t="s">
        <v>39</v>
      </c>
      <c r="F6" s="2" t="s">
        <v>3</v>
      </c>
      <c r="G6" s="2" t="s">
        <v>18</v>
      </c>
      <c r="H6" s="2" t="s">
        <v>25</v>
      </c>
      <c r="I6" s="4">
        <v>44835</v>
      </c>
    </row>
    <row r="7" spans="1:9" ht="21" x14ac:dyDescent="0.25">
      <c r="D7" s="2" t="s">
        <v>13</v>
      </c>
      <c r="E7" s="2" t="s">
        <v>40</v>
      </c>
      <c r="F7" s="2" t="s">
        <v>5</v>
      </c>
      <c r="G7" s="2" t="s">
        <v>21</v>
      </c>
      <c r="H7" s="2" t="s">
        <v>27</v>
      </c>
      <c r="I7" s="4">
        <v>44896</v>
      </c>
    </row>
    <row r="8" spans="1:9" ht="21" x14ac:dyDescent="0.25">
      <c r="D8" s="2" t="s">
        <v>14</v>
      </c>
      <c r="E8" s="2" t="s">
        <v>41</v>
      </c>
      <c r="F8" s="2" t="s">
        <v>2</v>
      </c>
      <c r="G8" s="2" t="s">
        <v>20</v>
      </c>
      <c r="H8" s="2" t="s">
        <v>26</v>
      </c>
      <c r="I8" s="4">
        <v>44986</v>
      </c>
    </row>
    <row r="9" spans="1:9" ht="21" x14ac:dyDescent="0.25">
      <c r="D9" s="2" t="s">
        <v>16</v>
      </c>
      <c r="E9" s="2" t="s">
        <v>42</v>
      </c>
      <c r="F9" s="2" t="s">
        <v>0</v>
      </c>
      <c r="G9" s="2" t="s">
        <v>18</v>
      </c>
      <c r="H9" s="2" t="s">
        <v>24</v>
      </c>
      <c r="I9" s="4">
        <v>45017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E2C3-3D00-4F76-87CB-ADCDE2D59D5C}">
  <sheetPr codeName="Sheet3"/>
  <dimension ref="A1:H5"/>
  <sheetViews>
    <sheetView topLeftCell="A2" zoomScale="110" zoomScaleNormal="110" workbookViewId="0">
      <selection activeCell="A2" sqref="A2"/>
    </sheetView>
  </sheetViews>
  <sheetFormatPr baseColWidth="10" defaultColWidth="12.6640625" defaultRowHeight="21" x14ac:dyDescent="0.25"/>
  <cols>
    <col min="1" max="1" width="19" style="6" customWidth="1"/>
    <col min="2" max="2" width="28.5" style="6" customWidth="1"/>
    <col min="3" max="3" width="5.6640625" style="6" customWidth="1"/>
    <col min="4" max="4" width="21.83203125" style="6" customWidth="1"/>
    <col min="5" max="5" width="25.1640625" style="6" customWidth="1"/>
    <col min="6" max="6" width="21.83203125" style="6" customWidth="1"/>
    <col min="7" max="7" width="19" style="6" customWidth="1"/>
    <col min="8" max="8" width="23" style="6" customWidth="1"/>
    <col min="9" max="16384" width="12.6640625" style="6"/>
  </cols>
  <sheetData>
    <row r="1" spans="1:8" hidden="1" x14ac:dyDescent="0.25">
      <c r="B1" s="34"/>
      <c r="E1" s="9" t="e" vm="1">
        <v>#VALUE!</v>
      </c>
      <c r="F1" s="9" t="e" vm="2">
        <v>#VALUE!</v>
      </c>
      <c r="G1" s="9" t="e" vm="3">
        <v>#VALUE!</v>
      </c>
      <c r="H1" s="9" t="e" vm="4">
        <v>#VALUE!</v>
      </c>
    </row>
    <row r="2" spans="1:8" x14ac:dyDescent="0.25">
      <c r="A2" s="35" t="s">
        <v>81</v>
      </c>
      <c r="B2" s="36"/>
      <c r="C2" s="35"/>
      <c r="D2" s="37" t="s">
        <v>83</v>
      </c>
      <c r="E2" s="38" t="str" cm="1">
        <f t="array" ref="E2">PROPER(_FV(E1,"Official name",TRUE))</f>
        <v>Microsoft Corporation</v>
      </c>
      <c r="F2" s="38" t="str" cm="1">
        <f t="array" ref="F2">PROPER(_FV(F1,"Official name",TRUE))</f>
        <v>Alphabet Inc.</v>
      </c>
      <c r="G2" s="38" t="str" cm="1">
        <f t="array" ref="G2">PROPER(_FV(G1,"Official name",TRUE))</f>
        <v>Apple Inc.</v>
      </c>
      <c r="H2" s="38" t="str" cm="1">
        <f t="array" ref="H2">PROPER(_FV(H1,"Official name",TRUE))</f>
        <v>Intel Corporation</v>
      </c>
    </row>
    <row r="3" spans="1:8" x14ac:dyDescent="0.25">
      <c r="A3" s="35" t="s">
        <v>84</v>
      </c>
      <c r="B3" s="62"/>
      <c r="C3" s="35"/>
      <c r="D3" s="39" t="s">
        <v>79</v>
      </c>
      <c r="E3" s="40" cm="1">
        <f t="array" ref="E3">_FV(E1,"Price")</f>
        <v>264.58</v>
      </c>
      <c r="F3" s="40" cm="1">
        <f t="array" ref="F3">_FV(F1,"Price")</f>
        <v>2261.6799999999998</v>
      </c>
      <c r="G3" s="40" cm="1">
        <f t="array" ref="G3">_FV(G1,"Price")</f>
        <v>152.06</v>
      </c>
      <c r="H3" s="40" cm="1">
        <f t="array" ref="H3">_FV(H1,"Price")</f>
        <v>43.1</v>
      </c>
    </row>
    <row r="4" spans="1:8" x14ac:dyDescent="0.25">
      <c r="A4" s="35"/>
      <c r="B4" s="41"/>
      <c r="C4" s="35"/>
      <c r="D4" s="39" t="s">
        <v>80</v>
      </c>
      <c r="E4" s="42" cm="1">
        <f t="array" ref="E4">_FV(E1,"Employees")</f>
        <v>181000</v>
      </c>
      <c r="F4" s="42" cm="1">
        <f t="array" ref="F4">_FV(F1,"Employees")</f>
        <v>163906</v>
      </c>
      <c r="G4" s="42" cm="1">
        <f t="array" ref="G4">_FV(G1,"Employees")</f>
        <v>154000</v>
      </c>
      <c r="H4" s="42" cm="1">
        <f t="array" ref="H4">_FV(H1,"Employees")</f>
        <v>121100</v>
      </c>
    </row>
    <row r="5" spans="1:8" x14ac:dyDescent="0.25">
      <c r="A5" s="35"/>
      <c r="B5" s="35"/>
      <c r="C5" s="35"/>
      <c r="D5" s="39" t="s">
        <v>82</v>
      </c>
      <c r="E5" s="43" cm="1">
        <f t="array" ref="E5">_FV(E1,"Year incorporated",TRUE)</f>
        <v>1993</v>
      </c>
      <c r="F5" s="43" cm="1">
        <f t="array" ref="F5">_FV(F1,"Year incorporated",TRUE)</f>
        <v>2015</v>
      </c>
      <c r="G5" s="43" cm="1">
        <f t="array" ref="G5">_FV(G1,"Year incorporated",TRUE)</f>
        <v>1977</v>
      </c>
      <c r="H5" s="43" cm="1">
        <f t="array" ref="H5">_FV(H1,"Year incorporated",TRUE)</f>
        <v>1989</v>
      </c>
    </row>
  </sheetData>
  <sortState xmlns:xlrd2="http://schemas.microsoft.com/office/spreadsheetml/2017/richdata2" columnSort="1" ref="E1:H5">
    <sortCondition descending="1" ref="E4:H4"/>
  </sortState>
  <dataValidations disablePrompts="1" count="1">
    <dataValidation type="list" allowBlank="1" showInputMessage="1" showErrorMessage="1" sqref="B2" xr:uid="{D3A7A43A-24FD-4613-8878-29A5A4EEEB07}">
      <formula1>$E$2:$H$2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6695-1DFF-4691-9502-F05D07E79D86}">
  <sheetPr codeName="Sheet4"/>
  <dimension ref="A1:I9"/>
  <sheetViews>
    <sheetView zoomScale="110" zoomScaleNormal="110" workbookViewId="0">
      <selection activeCell="B2" sqref="B2"/>
    </sheetView>
  </sheetViews>
  <sheetFormatPr baseColWidth="10" defaultColWidth="8.83203125" defaultRowHeight="15" x14ac:dyDescent="0.2"/>
  <cols>
    <col min="1" max="1" width="21.83203125" customWidth="1"/>
    <col min="2" max="2" width="22.6640625" customWidth="1"/>
    <col min="4" max="4" width="14" customWidth="1"/>
    <col min="5" max="5" width="15.33203125" customWidth="1"/>
    <col min="6" max="6" width="25.33203125" customWidth="1"/>
    <col min="7" max="7" width="26" customWidth="1"/>
    <col min="8" max="8" width="16.33203125" customWidth="1"/>
    <col min="9" max="9" width="22" bestFit="1" customWidth="1"/>
  </cols>
  <sheetData>
    <row r="1" spans="1:9" ht="21" x14ac:dyDescent="0.25">
      <c r="A1" s="2" t="s">
        <v>46</v>
      </c>
      <c r="B1" s="5" t="s">
        <v>12</v>
      </c>
      <c r="D1" s="3" t="s">
        <v>34</v>
      </c>
      <c r="E1" s="3" t="s">
        <v>6</v>
      </c>
      <c r="F1" s="3" t="s">
        <v>8</v>
      </c>
      <c r="G1" s="3" t="s">
        <v>17</v>
      </c>
      <c r="H1" s="3" t="s">
        <v>23</v>
      </c>
      <c r="I1" s="3" t="s">
        <v>29</v>
      </c>
    </row>
    <row r="2" spans="1:9" ht="21" x14ac:dyDescent="0.25">
      <c r="A2" s="2" t="s">
        <v>43</v>
      </c>
      <c r="B2" s="5"/>
      <c r="D2" s="2" t="s">
        <v>35</v>
      </c>
      <c r="E2" s="2" t="s">
        <v>31</v>
      </c>
      <c r="F2" s="2" t="s">
        <v>10</v>
      </c>
      <c r="G2" s="2" t="s">
        <v>19</v>
      </c>
      <c r="H2" s="2" t="s">
        <v>25</v>
      </c>
      <c r="I2" s="4">
        <v>44781</v>
      </c>
    </row>
    <row r="3" spans="1:9" ht="21" x14ac:dyDescent="0.25">
      <c r="B3" s="5"/>
      <c r="D3" s="2" t="s">
        <v>36</v>
      </c>
      <c r="E3" s="2" t="s">
        <v>30</v>
      </c>
      <c r="F3" s="2" t="s">
        <v>11</v>
      </c>
      <c r="G3" s="2" t="s">
        <v>20</v>
      </c>
      <c r="H3" s="2" t="s">
        <v>26</v>
      </c>
      <c r="I3" s="4">
        <v>44774</v>
      </c>
    </row>
    <row r="4" spans="1:9" ht="21" x14ac:dyDescent="0.25">
      <c r="A4" s="2"/>
      <c r="B4" s="5"/>
      <c r="D4" s="2" t="s">
        <v>37</v>
      </c>
      <c r="E4" s="2" t="s">
        <v>1</v>
      </c>
      <c r="F4" s="2" t="s">
        <v>9</v>
      </c>
      <c r="G4" s="2" t="s">
        <v>18</v>
      </c>
      <c r="H4" s="2" t="s">
        <v>24</v>
      </c>
      <c r="I4" s="4">
        <v>44805</v>
      </c>
    </row>
    <row r="5" spans="1:9" ht="21" x14ac:dyDescent="0.25">
      <c r="A5" s="2"/>
      <c r="B5" s="5"/>
      <c r="D5" s="2" t="s">
        <v>38</v>
      </c>
      <c r="E5" s="2" t="s">
        <v>4</v>
      </c>
      <c r="F5" s="2" t="s">
        <v>15</v>
      </c>
      <c r="G5" s="2" t="s">
        <v>22</v>
      </c>
      <c r="H5" s="2" t="s">
        <v>28</v>
      </c>
      <c r="I5" s="4">
        <v>44835</v>
      </c>
    </row>
    <row r="6" spans="1:9" ht="21" x14ac:dyDescent="0.25">
      <c r="A6" s="2"/>
      <c r="B6" s="5"/>
      <c r="D6" s="2" t="s">
        <v>39</v>
      </c>
      <c r="E6" s="2" t="s">
        <v>3</v>
      </c>
      <c r="F6" s="2" t="s">
        <v>12</v>
      </c>
      <c r="G6" s="2" t="s">
        <v>18</v>
      </c>
      <c r="H6" s="2" t="s">
        <v>25</v>
      </c>
      <c r="I6" s="4">
        <v>44835</v>
      </c>
    </row>
    <row r="7" spans="1:9" ht="21" x14ac:dyDescent="0.25">
      <c r="D7" s="2" t="s">
        <v>40</v>
      </c>
      <c r="E7" s="2" t="s">
        <v>5</v>
      </c>
      <c r="F7" s="2" t="s">
        <v>13</v>
      </c>
      <c r="G7" s="2" t="s">
        <v>21</v>
      </c>
      <c r="H7" s="2" t="s">
        <v>27</v>
      </c>
      <c r="I7" s="4">
        <v>44896</v>
      </c>
    </row>
    <row r="8" spans="1:9" ht="21" x14ac:dyDescent="0.25">
      <c r="D8" s="2" t="s">
        <v>41</v>
      </c>
      <c r="E8" s="2" t="s">
        <v>2</v>
      </c>
      <c r="F8" s="2" t="s">
        <v>14</v>
      </c>
      <c r="G8" s="2" t="s">
        <v>20</v>
      </c>
      <c r="H8" s="2" t="s">
        <v>26</v>
      </c>
      <c r="I8" s="4">
        <v>44986</v>
      </c>
    </row>
    <row r="9" spans="1:9" ht="21" x14ac:dyDescent="0.25">
      <c r="D9" s="2" t="s">
        <v>42</v>
      </c>
      <c r="E9" s="2" t="s">
        <v>0</v>
      </c>
      <c r="F9" s="2" t="s">
        <v>16</v>
      </c>
      <c r="G9" s="2" t="s">
        <v>18</v>
      </c>
      <c r="H9" s="2" t="s">
        <v>24</v>
      </c>
      <c r="I9" s="4">
        <v>45017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9C20-3843-4040-B205-C8A10190E2D8}">
  <dimension ref="A1:H20"/>
  <sheetViews>
    <sheetView zoomScale="110" zoomScaleNormal="110" workbookViewId="0">
      <selection activeCell="A3" sqref="A3"/>
    </sheetView>
  </sheetViews>
  <sheetFormatPr baseColWidth="10" defaultColWidth="8.83203125" defaultRowHeight="15" x14ac:dyDescent="0.2"/>
  <cols>
    <col min="1" max="1" width="23.1640625" customWidth="1"/>
    <col min="2" max="2" width="17.6640625" customWidth="1"/>
    <col min="7" max="7" width="24.5" customWidth="1"/>
    <col min="8" max="8" width="9" customWidth="1"/>
  </cols>
  <sheetData>
    <row r="1" spans="1:8" ht="19" x14ac:dyDescent="0.25">
      <c r="A1" s="82" t="s">
        <v>126</v>
      </c>
      <c r="B1" s="82"/>
    </row>
    <row r="3" spans="1:8" s="60" customFormat="1" ht="16" x14ac:dyDescent="0.2">
      <c r="A3" s="66" t="s">
        <v>124</v>
      </c>
      <c r="B3" s="67" t="s">
        <v>125</v>
      </c>
      <c r="G3" s="61" t="s">
        <v>111</v>
      </c>
      <c r="H3" s="61"/>
    </row>
    <row r="4" spans="1:8" s="60" customFormat="1" ht="16" x14ac:dyDescent="0.2">
      <c r="A4" s="68" t="s">
        <v>107</v>
      </c>
      <c r="B4" s="69">
        <v>274.51</v>
      </c>
      <c r="G4" s="61" t="s">
        <v>107</v>
      </c>
      <c r="H4" s="61"/>
    </row>
    <row r="5" spans="1:8" s="60" customFormat="1" ht="16" x14ac:dyDescent="0.2">
      <c r="A5" s="70" t="s">
        <v>108</v>
      </c>
      <c r="B5" s="71">
        <v>200.73</v>
      </c>
      <c r="G5" s="61"/>
    </row>
    <row r="6" spans="1:8" s="60" customFormat="1" ht="16" x14ac:dyDescent="0.2">
      <c r="A6" s="68" t="s">
        <v>109</v>
      </c>
      <c r="B6" s="69">
        <v>182.52</v>
      </c>
    </row>
    <row r="7" spans="1:8" s="60" customFormat="1" ht="16" x14ac:dyDescent="0.2">
      <c r="A7" s="70" t="s">
        <v>110</v>
      </c>
      <c r="B7" s="71">
        <v>181.94</v>
      </c>
    </row>
    <row r="8" spans="1:8" s="60" customFormat="1" ht="16" x14ac:dyDescent="0.2">
      <c r="A8" s="68" t="s">
        <v>111</v>
      </c>
      <c r="B8" s="69">
        <v>143.01</v>
      </c>
    </row>
    <row r="9" spans="1:8" s="60" customFormat="1" ht="16" x14ac:dyDescent="0.2">
      <c r="A9" s="70" t="s">
        <v>112</v>
      </c>
      <c r="B9" s="71">
        <v>129.18</v>
      </c>
    </row>
    <row r="10" spans="1:8" s="60" customFormat="1" ht="16" x14ac:dyDescent="0.2">
      <c r="A10" s="68" t="s">
        <v>113</v>
      </c>
      <c r="B10" s="69">
        <v>92.224000000000004</v>
      </c>
    </row>
    <row r="11" spans="1:8" s="60" customFormat="1" ht="16" x14ac:dyDescent="0.2">
      <c r="A11" s="70" t="s">
        <v>114</v>
      </c>
      <c r="B11" s="71">
        <v>85.965000000000003</v>
      </c>
    </row>
    <row r="12" spans="1:8" s="60" customFormat="1" ht="16" x14ac:dyDescent="0.2">
      <c r="A12" s="68" t="s">
        <v>115</v>
      </c>
      <c r="B12" s="69">
        <v>84.893000000000001</v>
      </c>
    </row>
    <row r="13" spans="1:8" s="60" customFormat="1" ht="16" x14ac:dyDescent="0.2">
      <c r="A13" s="70" t="s">
        <v>116</v>
      </c>
      <c r="B13" s="71">
        <v>82.344999999999999</v>
      </c>
    </row>
    <row r="14" spans="1:8" s="60" customFormat="1" ht="16" x14ac:dyDescent="0.2">
      <c r="A14" s="68" t="s">
        <v>117</v>
      </c>
      <c r="B14" s="69">
        <v>77.867000000000004</v>
      </c>
    </row>
    <row r="15" spans="1:8" s="60" customFormat="1" ht="16" x14ac:dyDescent="0.2">
      <c r="A15" s="70" t="s">
        <v>118</v>
      </c>
      <c r="B15" s="71">
        <v>73.62</v>
      </c>
    </row>
    <row r="16" spans="1:8" s="60" customFormat="1" ht="16" x14ac:dyDescent="0.2">
      <c r="A16" s="68" t="s">
        <v>119</v>
      </c>
      <c r="B16" s="69">
        <v>69.864000000000004</v>
      </c>
    </row>
    <row r="17" spans="1:2" s="60" customFormat="1" ht="16" x14ac:dyDescent="0.2">
      <c r="A17" s="70" t="s">
        <v>120</v>
      </c>
      <c r="B17" s="71">
        <v>63.191000000000003</v>
      </c>
    </row>
    <row r="18" spans="1:2" s="60" customFormat="1" ht="16" x14ac:dyDescent="0.2">
      <c r="A18" s="68" t="s">
        <v>121</v>
      </c>
      <c r="B18" s="69">
        <v>60.741999999999997</v>
      </c>
    </row>
    <row r="19" spans="1:2" s="60" customFormat="1" ht="16" x14ac:dyDescent="0.2">
      <c r="A19" s="70" t="s">
        <v>122</v>
      </c>
      <c r="B19" s="71">
        <v>56.639000000000003</v>
      </c>
    </row>
    <row r="20" spans="1:2" s="60" customFormat="1" ht="16" x14ac:dyDescent="0.2">
      <c r="A20" s="72" t="s">
        <v>123</v>
      </c>
      <c r="B20" s="73">
        <v>53.625</v>
      </c>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9FEA-2529-4194-92AE-E9BDA82AAE79}">
  <dimension ref="A1:P21"/>
  <sheetViews>
    <sheetView zoomScaleNormal="100" workbookViewId="0">
      <selection activeCell="M1" sqref="M1"/>
    </sheetView>
  </sheetViews>
  <sheetFormatPr baseColWidth="10" defaultColWidth="8.83203125" defaultRowHeight="15" x14ac:dyDescent="0.2"/>
  <cols>
    <col min="1" max="1" width="14.83203125" customWidth="1"/>
    <col min="6" max="6" width="16.33203125" customWidth="1"/>
    <col min="7" max="7" width="19.5" customWidth="1"/>
    <col min="12" max="12" width="11.6640625" customWidth="1"/>
    <col min="13" max="13" width="19.6640625" customWidth="1"/>
    <col min="16" max="16" width="13.33203125" hidden="1" customWidth="1"/>
  </cols>
  <sheetData>
    <row r="1" spans="1:16" ht="16" x14ac:dyDescent="0.2">
      <c r="A1" s="63" t="s">
        <v>128</v>
      </c>
      <c r="B1" s="64" t="s">
        <v>129</v>
      </c>
      <c r="C1" s="64" t="s">
        <v>130</v>
      </c>
      <c r="D1" s="64" t="s">
        <v>131</v>
      </c>
      <c r="E1" s="64" t="s">
        <v>132</v>
      </c>
      <c r="F1" s="64" t="s">
        <v>133</v>
      </c>
      <c r="G1" s="64" t="s">
        <v>134</v>
      </c>
      <c r="H1" s="64" t="s">
        <v>135</v>
      </c>
      <c r="L1" s="60" t="s">
        <v>128</v>
      </c>
      <c r="M1" s="65" t="s">
        <v>144</v>
      </c>
      <c r="P1" s="60" t="s">
        <v>139</v>
      </c>
    </row>
    <row r="2" spans="1:16" ht="16" x14ac:dyDescent="0.2">
      <c r="A2" s="60" t="s">
        <v>136</v>
      </c>
      <c r="B2" s="60">
        <v>34</v>
      </c>
      <c r="C2" s="60">
        <v>26</v>
      </c>
      <c r="D2" s="60">
        <v>5</v>
      </c>
      <c r="E2" s="60">
        <v>3</v>
      </c>
      <c r="F2" s="60">
        <v>84</v>
      </c>
      <c r="G2" s="60">
        <v>21</v>
      </c>
      <c r="H2" s="60">
        <v>83</v>
      </c>
      <c r="L2" s="60" t="s">
        <v>156</v>
      </c>
      <c r="M2" s="65"/>
      <c r="P2" s="60" t="s">
        <v>148</v>
      </c>
    </row>
    <row r="3" spans="1:16" ht="16" x14ac:dyDescent="0.2">
      <c r="A3" s="60" t="s">
        <v>137</v>
      </c>
      <c r="B3" s="60">
        <v>34</v>
      </c>
      <c r="C3" s="60">
        <v>25</v>
      </c>
      <c r="D3" s="60">
        <v>7</v>
      </c>
      <c r="E3" s="60">
        <v>2</v>
      </c>
      <c r="F3" s="60">
        <v>86</v>
      </c>
      <c r="G3" s="60">
        <v>22</v>
      </c>
      <c r="H3" s="60">
        <v>82</v>
      </c>
      <c r="P3" s="60" t="s">
        <v>149</v>
      </c>
    </row>
    <row r="4" spans="1:16" ht="16" x14ac:dyDescent="0.2">
      <c r="A4" s="60" t="s">
        <v>138</v>
      </c>
      <c r="B4" s="60">
        <v>34</v>
      </c>
      <c r="C4" s="60">
        <v>19</v>
      </c>
      <c r="D4" s="60">
        <v>9</v>
      </c>
      <c r="E4" s="60">
        <v>6</v>
      </c>
      <c r="F4" s="60">
        <v>68</v>
      </c>
      <c r="G4" s="60">
        <v>29</v>
      </c>
      <c r="H4" s="60">
        <v>66</v>
      </c>
      <c r="P4" s="60" t="s">
        <v>144</v>
      </c>
    </row>
    <row r="5" spans="1:16" ht="16" x14ac:dyDescent="0.2">
      <c r="A5" s="60" t="s">
        <v>139</v>
      </c>
      <c r="B5" s="60">
        <v>34</v>
      </c>
      <c r="C5" s="60">
        <v>20</v>
      </c>
      <c r="D5" s="60">
        <v>3</v>
      </c>
      <c r="E5" s="60">
        <v>11</v>
      </c>
      <c r="F5" s="60">
        <v>54</v>
      </c>
      <c r="G5" s="60">
        <v>41</v>
      </c>
      <c r="H5" s="60">
        <v>63</v>
      </c>
      <c r="P5" s="60" t="s">
        <v>151</v>
      </c>
    </row>
    <row r="6" spans="1:16" ht="16" x14ac:dyDescent="0.2">
      <c r="A6" s="60" t="s">
        <v>140</v>
      </c>
      <c r="B6" s="60">
        <v>34</v>
      </c>
      <c r="C6" s="60">
        <v>19</v>
      </c>
      <c r="D6" s="60">
        <v>4</v>
      </c>
      <c r="E6" s="60">
        <v>11</v>
      </c>
      <c r="F6" s="60">
        <v>59</v>
      </c>
      <c r="G6" s="60">
        <v>39</v>
      </c>
      <c r="H6" s="60">
        <v>61</v>
      </c>
      <c r="P6" s="60" t="s">
        <v>138</v>
      </c>
    </row>
    <row r="7" spans="1:16" ht="16" x14ac:dyDescent="0.2">
      <c r="A7" s="60" t="s">
        <v>141</v>
      </c>
      <c r="B7" s="60">
        <v>36</v>
      </c>
      <c r="C7" s="60">
        <v>16</v>
      </c>
      <c r="D7" s="60">
        <v>10</v>
      </c>
      <c r="E7" s="60">
        <v>10</v>
      </c>
      <c r="F7" s="60">
        <v>57</v>
      </c>
      <c r="G7" s="60">
        <v>52</v>
      </c>
      <c r="H7" s="60">
        <v>58</v>
      </c>
      <c r="P7" s="60" t="s">
        <v>147</v>
      </c>
    </row>
    <row r="8" spans="1:16" ht="16" x14ac:dyDescent="0.2">
      <c r="A8" s="60" t="s">
        <v>142</v>
      </c>
      <c r="B8" s="60">
        <v>35</v>
      </c>
      <c r="C8" s="60">
        <v>15</v>
      </c>
      <c r="D8" s="60">
        <v>7</v>
      </c>
      <c r="E8" s="60">
        <v>13</v>
      </c>
      <c r="F8" s="60">
        <v>53</v>
      </c>
      <c r="G8" s="60">
        <v>46</v>
      </c>
      <c r="H8" s="60">
        <v>52</v>
      </c>
      <c r="P8" s="60" t="s">
        <v>153</v>
      </c>
    </row>
    <row r="9" spans="1:16" ht="16" x14ac:dyDescent="0.2">
      <c r="A9" s="60" t="s">
        <v>143</v>
      </c>
      <c r="B9" s="60">
        <v>34</v>
      </c>
      <c r="C9" s="60">
        <v>15</v>
      </c>
      <c r="D9" s="60">
        <v>4</v>
      </c>
      <c r="E9" s="60">
        <v>15</v>
      </c>
      <c r="F9" s="60">
        <v>33</v>
      </c>
      <c r="G9" s="60">
        <v>32</v>
      </c>
      <c r="H9" s="60">
        <v>49</v>
      </c>
      <c r="P9" s="60" t="s">
        <v>152</v>
      </c>
    </row>
    <row r="10" spans="1:16" ht="16" x14ac:dyDescent="0.2">
      <c r="A10" s="60" t="s">
        <v>144</v>
      </c>
      <c r="B10" s="60">
        <v>35</v>
      </c>
      <c r="C10" s="60">
        <v>10</v>
      </c>
      <c r="D10" s="60">
        <v>14</v>
      </c>
      <c r="E10" s="60">
        <v>11</v>
      </c>
      <c r="F10" s="60">
        <v>34</v>
      </c>
      <c r="G10" s="60">
        <v>42</v>
      </c>
      <c r="H10" s="60">
        <v>44</v>
      </c>
      <c r="P10" s="60" t="s">
        <v>146</v>
      </c>
    </row>
    <row r="11" spans="1:16" ht="16" x14ac:dyDescent="0.2">
      <c r="A11" s="60" t="s">
        <v>145</v>
      </c>
      <c r="B11" s="60">
        <v>35</v>
      </c>
      <c r="C11" s="60">
        <v>11</v>
      </c>
      <c r="D11" s="60">
        <v>10</v>
      </c>
      <c r="E11" s="60">
        <v>14</v>
      </c>
      <c r="F11" s="60">
        <v>40</v>
      </c>
      <c r="G11" s="60">
        <v>56</v>
      </c>
      <c r="H11" s="60">
        <v>43</v>
      </c>
      <c r="P11" s="60" t="s">
        <v>137</v>
      </c>
    </row>
    <row r="12" spans="1:16" ht="16" x14ac:dyDescent="0.2">
      <c r="A12" s="60" t="s">
        <v>146</v>
      </c>
      <c r="B12" s="60">
        <v>33</v>
      </c>
      <c r="C12" s="60">
        <v>11</v>
      </c>
      <c r="D12" s="60">
        <v>9</v>
      </c>
      <c r="E12" s="60">
        <v>13</v>
      </c>
      <c r="F12" s="60">
        <v>48</v>
      </c>
      <c r="G12" s="60">
        <v>54</v>
      </c>
      <c r="H12" s="60">
        <v>42</v>
      </c>
      <c r="P12" s="60" t="s">
        <v>136</v>
      </c>
    </row>
    <row r="13" spans="1:16" ht="16" x14ac:dyDescent="0.2">
      <c r="A13" s="60" t="s">
        <v>147</v>
      </c>
      <c r="B13" s="60">
        <v>34</v>
      </c>
      <c r="C13" s="60">
        <v>9</v>
      </c>
      <c r="D13" s="60">
        <v>14</v>
      </c>
      <c r="E13" s="60">
        <v>11</v>
      </c>
      <c r="F13" s="60">
        <v>45</v>
      </c>
      <c r="G13" s="60">
        <v>42</v>
      </c>
      <c r="H13" s="60">
        <v>41</v>
      </c>
      <c r="P13" s="60" t="s">
        <v>141</v>
      </c>
    </row>
    <row r="14" spans="1:16" ht="16" x14ac:dyDescent="0.2">
      <c r="A14" s="60" t="s">
        <v>148</v>
      </c>
      <c r="B14" s="60">
        <v>33</v>
      </c>
      <c r="C14" s="60">
        <v>12</v>
      </c>
      <c r="D14" s="60">
        <v>4</v>
      </c>
      <c r="E14" s="60">
        <v>17</v>
      </c>
      <c r="F14" s="60">
        <v>44</v>
      </c>
      <c r="G14" s="60">
        <v>46</v>
      </c>
      <c r="H14" s="60">
        <v>40</v>
      </c>
      <c r="P14" s="60" t="s">
        <v>145</v>
      </c>
    </row>
    <row r="15" spans="1:16" ht="16" x14ac:dyDescent="0.2">
      <c r="A15" s="60" t="s">
        <v>149</v>
      </c>
      <c r="B15" s="60">
        <v>35</v>
      </c>
      <c r="C15" s="60">
        <v>11</v>
      </c>
      <c r="D15" s="60">
        <v>7</v>
      </c>
      <c r="E15" s="60">
        <v>17</v>
      </c>
      <c r="F15" s="60">
        <v>41</v>
      </c>
      <c r="G15" s="60">
        <v>52</v>
      </c>
      <c r="H15" s="60">
        <v>40</v>
      </c>
      <c r="P15" s="60" t="s">
        <v>155</v>
      </c>
    </row>
    <row r="16" spans="1:16" ht="16" x14ac:dyDescent="0.2">
      <c r="A16" s="60" t="s">
        <v>150</v>
      </c>
      <c r="B16" s="60">
        <v>35</v>
      </c>
      <c r="C16" s="60">
        <v>9</v>
      </c>
      <c r="D16" s="60">
        <v>13</v>
      </c>
      <c r="E16" s="60">
        <v>13</v>
      </c>
      <c r="F16" s="60">
        <v>41</v>
      </c>
      <c r="G16" s="60">
        <v>58</v>
      </c>
      <c r="H16" s="60">
        <v>40</v>
      </c>
      <c r="P16" s="60" t="s">
        <v>150</v>
      </c>
    </row>
    <row r="17" spans="1:16" ht="16" x14ac:dyDescent="0.2">
      <c r="A17" s="60" t="s">
        <v>151</v>
      </c>
      <c r="B17" s="60">
        <v>34</v>
      </c>
      <c r="C17" s="60">
        <v>7</v>
      </c>
      <c r="D17" s="60">
        <v>13</v>
      </c>
      <c r="E17" s="60">
        <v>14</v>
      </c>
      <c r="F17" s="60">
        <v>31</v>
      </c>
      <c r="G17" s="60">
        <v>46</v>
      </c>
      <c r="H17" s="60">
        <v>34</v>
      </c>
      <c r="P17" s="60" t="s">
        <v>140</v>
      </c>
    </row>
    <row r="18" spans="1:16" ht="16" x14ac:dyDescent="0.2">
      <c r="A18" s="60" t="s">
        <v>152</v>
      </c>
      <c r="B18" s="60">
        <v>34</v>
      </c>
      <c r="C18" s="60">
        <v>8</v>
      </c>
      <c r="D18" s="60">
        <v>10</v>
      </c>
      <c r="E18" s="60">
        <v>16</v>
      </c>
      <c r="F18" s="60">
        <v>38</v>
      </c>
      <c r="G18" s="60">
        <v>72</v>
      </c>
      <c r="H18" s="60">
        <v>34</v>
      </c>
      <c r="P18" s="60" t="s">
        <v>154</v>
      </c>
    </row>
    <row r="19" spans="1:16" ht="16" x14ac:dyDescent="0.2">
      <c r="A19" s="60" t="s">
        <v>153</v>
      </c>
      <c r="B19" s="60">
        <v>33</v>
      </c>
      <c r="C19" s="60">
        <v>9</v>
      </c>
      <c r="D19" s="60">
        <v>5</v>
      </c>
      <c r="E19" s="60">
        <v>19</v>
      </c>
      <c r="F19" s="60">
        <v>35</v>
      </c>
      <c r="G19" s="60">
        <v>55</v>
      </c>
      <c r="H19" s="60">
        <v>32</v>
      </c>
      <c r="P19" s="60" t="s">
        <v>142</v>
      </c>
    </row>
    <row r="20" spans="1:16" ht="16" x14ac:dyDescent="0.2">
      <c r="A20" s="60" t="s">
        <v>154</v>
      </c>
      <c r="B20" s="60">
        <v>34</v>
      </c>
      <c r="C20" s="60">
        <v>6</v>
      </c>
      <c r="D20" s="60">
        <v>4</v>
      </c>
      <c r="E20" s="60">
        <v>24</v>
      </c>
      <c r="F20" s="60">
        <v>32</v>
      </c>
      <c r="G20" s="60">
        <v>69</v>
      </c>
      <c r="H20" s="60">
        <v>22</v>
      </c>
      <c r="P20" s="60" t="s">
        <v>143</v>
      </c>
    </row>
    <row r="21" spans="1:16" ht="16" x14ac:dyDescent="0.2">
      <c r="A21" s="60" t="s">
        <v>155</v>
      </c>
      <c r="B21" s="60">
        <v>34</v>
      </c>
      <c r="C21" s="60">
        <v>5</v>
      </c>
      <c r="D21" s="60">
        <v>6</v>
      </c>
      <c r="E21" s="60">
        <v>23</v>
      </c>
      <c r="F21" s="60">
        <v>22</v>
      </c>
      <c r="G21" s="60">
        <v>71</v>
      </c>
      <c r="H21" s="60">
        <v>21</v>
      </c>
    </row>
  </sheetData>
  <sortState xmlns:xlrd2="http://schemas.microsoft.com/office/spreadsheetml/2017/richdata2" ref="P1:P20">
    <sortCondition ref="P1:P20"/>
  </sortState>
  <dataValidations count="1">
    <dataValidation type="list" allowBlank="1" showInputMessage="1" showErrorMessage="1" sqref="M1" xr:uid="{BCA6D25C-B5F5-4A28-BDA3-7B6E16971CDA}">
      <formula1>$P$1:$P$20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D774-7ABA-4F4B-BA82-331D801EFA47}">
  <dimension ref="A1:H20"/>
  <sheetViews>
    <sheetView topLeftCell="A2" zoomScale="110" zoomScaleNormal="110" workbookViewId="0">
      <selection activeCell="A3" sqref="A3"/>
    </sheetView>
  </sheetViews>
  <sheetFormatPr baseColWidth="10" defaultColWidth="8.83203125" defaultRowHeight="15" x14ac:dyDescent="0.2"/>
  <cols>
    <col min="1" max="1" width="23.1640625" customWidth="1"/>
    <col min="2" max="2" width="17.6640625" customWidth="1"/>
    <col min="7" max="7" width="28.83203125" bestFit="1" customWidth="1"/>
    <col min="8" max="8" width="14.33203125" customWidth="1"/>
  </cols>
  <sheetData>
    <row r="1" spans="1:8" ht="19" x14ac:dyDescent="0.25">
      <c r="A1" s="82" t="s">
        <v>126</v>
      </c>
      <c r="B1" s="82"/>
    </row>
    <row r="3" spans="1:8" s="60" customFormat="1" ht="16" x14ac:dyDescent="0.2">
      <c r="A3" s="66" t="s">
        <v>124</v>
      </c>
      <c r="B3" s="67" t="s">
        <v>125</v>
      </c>
      <c r="G3" s="61" t="s">
        <v>127</v>
      </c>
      <c r="H3" s="61"/>
    </row>
    <row r="4" spans="1:8" s="60" customFormat="1" ht="16" x14ac:dyDescent="0.2">
      <c r="A4" s="68" t="s">
        <v>107</v>
      </c>
      <c r="B4" s="74">
        <v>274.51</v>
      </c>
      <c r="G4" s="61"/>
      <c r="H4" s="61"/>
    </row>
    <row r="5" spans="1:8" s="60" customFormat="1" ht="16" x14ac:dyDescent="0.2">
      <c r="A5" s="70" t="s">
        <v>108</v>
      </c>
      <c r="B5" s="75">
        <v>200.73</v>
      </c>
      <c r="G5" s="61"/>
    </row>
    <row r="6" spans="1:8" s="60" customFormat="1" ht="16" x14ac:dyDescent="0.2">
      <c r="A6" s="68" t="s">
        <v>109</v>
      </c>
      <c r="B6" s="74">
        <v>182.52</v>
      </c>
    </row>
    <row r="7" spans="1:8" s="60" customFormat="1" ht="16" x14ac:dyDescent="0.2">
      <c r="A7" s="70" t="s">
        <v>110</v>
      </c>
      <c r="B7" s="75">
        <v>181.94</v>
      </c>
    </row>
    <row r="8" spans="1:8" s="60" customFormat="1" ht="16" x14ac:dyDescent="0.2">
      <c r="A8" s="68" t="s">
        <v>111</v>
      </c>
      <c r="B8" s="74">
        <v>143.01</v>
      </c>
    </row>
    <row r="9" spans="1:8" s="60" customFormat="1" ht="16" x14ac:dyDescent="0.2">
      <c r="A9" s="70" t="s">
        <v>112</v>
      </c>
      <c r="B9" s="75">
        <v>129.18</v>
      </c>
    </row>
    <row r="10" spans="1:8" s="60" customFormat="1" ht="16" x14ac:dyDescent="0.2">
      <c r="A10" s="68" t="s">
        <v>113</v>
      </c>
      <c r="B10" s="74">
        <v>92.224000000000004</v>
      </c>
    </row>
    <row r="11" spans="1:8" s="60" customFormat="1" ht="16" x14ac:dyDescent="0.2">
      <c r="A11" s="70" t="s">
        <v>114</v>
      </c>
      <c r="B11" s="75">
        <v>85.965000000000003</v>
      </c>
    </row>
    <row r="12" spans="1:8" s="60" customFormat="1" ht="16" x14ac:dyDescent="0.2">
      <c r="A12" s="68" t="s">
        <v>115</v>
      </c>
      <c r="B12" s="74">
        <v>84.893000000000001</v>
      </c>
    </row>
    <row r="13" spans="1:8" s="60" customFormat="1" ht="16" x14ac:dyDescent="0.2">
      <c r="A13" s="70" t="s">
        <v>116</v>
      </c>
      <c r="B13" s="75">
        <v>82.344999999999999</v>
      </c>
    </row>
    <row r="14" spans="1:8" s="60" customFormat="1" ht="16" x14ac:dyDescent="0.2">
      <c r="A14" s="68" t="s">
        <v>117</v>
      </c>
      <c r="B14" s="74">
        <v>77.867000000000004</v>
      </c>
    </row>
    <row r="15" spans="1:8" s="60" customFormat="1" ht="16" x14ac:dyDescent="0.2">
      <c r="A15" s="70" t="s">
        <v>118</v>
      </c>
      <c r="B15" s="75">
        <v>73.62</v>
      </c>
    </row>
    <row r="16" spans="1:8" s="60" customFormat="1" ht="16" x14ac:dyDescent="0.2">
      <c r="A16" s="68" t="s">
        <v>119</v>
      </c>
      <c r="B16" s="74">
        <v>69.864000000000004</v>
      </c>
    </row>
    <row r="17" spans="1:2" s="60" customFormat="1" ht="16" x14ac:dyDescent="0.2">
      <c r="A17" s="70" t="s">
        <v>120</v>
      </c>
      <c r="B17" s="75">
        <v>63.191000000000003</v>
      </c>
    </row>
    <row r="18" spans="1:2" s="60" customFormat="1" ht="16" x14ac:dyDescent="0.2">
      <c r="A18" s="68" t="s">
        <v>121</v>
      </c>
      <c r="B18" s="74">
        <v>60.741999999999997</v>
      </c>
    </row>
    <row r="19" spans="1:2" s="60" customFormat="1" ht="16" x14ac:dyDescent="0.2">
      <c r="A19" s="70" t="s">
        <v>122</v>
      </c>
      <c r="B19" s="75">
        <v>56.639000000000003</v>
      </c>
    </row>
    <row r="20" spans="1:2" s="60" customFormat="1" ht="16" x14ac:dyDescent="0.2">
      <c r="A20" s="72" t="s">
        <v>123</v>
      </c>
      <c r="B20" s="76">
        <v>53.625</v>
      </c>
    </row>
  </sheetData>
  <mergeCells count="1">
    <mergeCell ref="A1:B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FB16-F21F-4418-A58A-216FBB461EFF}">
  <sheetPr codeName="Sheet9"/>
  <dimension ref="B2:G13"/>
  <sheetViews>
    <sheetView showGridLines="0" zoomScale="160" zoomScaleNormal="160" workbookViewId="0">
      <selection activeCell="B2" sqref="B2"/>
    </sheetView>
  </sheetViews>
  <sheetFormatPr baseColWidth="10" defaultColWidth="8.83203125" defaultRowHeight="15" x14ac:dyDescent="0.2"/>
  <cols>
    <col min="1" max="1" width="1.6640625" customWidth="1"/>
    <col min="2" max="2" width="22.33203125" customWidth="1"/>
    <col min="3" max="3" width="11.83203125" customWidth="1"/>
    <col min="6" max="6" width="21" customWidth="1"/>
    <col min="7" max="7" width="17.6640625" customWidth="1"/>
  </cols>
  <sheetData>
    <row r="2" spans="2:7" ht="19" x14ac:dyDescent="0.25">
      <c r="B2" s="45" t="s">
        <v>68</v>
      </c>
      <c r="C2" s="45"/>
      <c r="D2" s="1"/>
      <c r="E2" s="1"/>
      <c r="F2" s="45" t="s">
        <v>65</v>
      </c>
      <c r="G2" s="45" t="s">
        <v>85</v>
      </c>
    </row>
    <row r="3" spans="2:7" ht="19" x14ac:dyDescent="0.25">
      <c r="B3" s="46" t="s">
        <v>55</v>
      </c>
      <c r="C3" s="77">
        <v>24</v>
      </c>
      <c r="D3" s="1"/>
      <c r="E3" s="1"/>
      <c r="F3" s="47">
        <v>12</v>
      </c>
      <c r="G3" s="47" t="s">
        <v>86</v>
      </c>
    </row>
    <row r="4" spans="2:7" ht="19" x14ac:dyDescent="0.25">
      <c r="B4" s="48" t="s">
        <v>91</v>
      </c>
      <c r="C4" s="78" t="str">
        <f>VLOOKUP(C3,F3:G7,2,TRUE)</f>
        <v>B</v>
      </c>
      <c r="D4" s="1"/>
      <c r="E4" s="1"/>
      <c r="F4" s="47">
        <v>24</v>
      </c>
      <c r="G4" s="47" t="s">
        <v>87</v>
      </c>
    </row>
    <row r="5" spans="2:7" ht="19" x14ac:dyDescent="0.25">
      <c r="B5" s="1"/>
      <c r="C5" s="79"/>
      <c r="D5" s="1"/>
      <c r="E5" s="1"/>
      <c r="F5" s="47">
        <v>36</v>
      </c>
      <c r="G5" s="47" t="s">
        <v>88</v>
      </c>
    </row>
    <row r="6" spans="2:7" ht="19" x14ac:dyDescent="0.25">
      <c r="B6" s="1"/>
      <c r="C6" s="79"/>
      <c r="D6" s="1"/>
      <c r="E6" s="1"/>
      <c r="F6" s="47">
        <v>48</v>
      </c>
      <c r="G6" s="47" t="s">
        <v>89</v>
      </c>
    </row>
    <row r="7" spans="2:7" ht="19" x14ac:dyDescent="0.25">
      <c r="B7" s="1"/>
      <c r="C7" s="79"/>
      <c r="D7" s="1"/>
      <c r="E7" s="1"/>
      <c r="F7" s="47">
        <v>60</v>
      </c>
      <c r="G7" s="47" t="s">
        <v>90</v>
      </c>
    </row>
    <row r="8" spans="2:7" ht="21" x14ac:dyDescent="0.25">
      <c r="B8" s="2"/>
      <c r="C8" s="79"/>
      <c r="D8" s="2"/>
      <c r="E8" s="2"/>
      <c r="F8" s="2"/>
    </row>
    <row r="9" spans="2:7" ht="21" x14ac:dyDescent="0.25">
      <c r="B9" s="13"/>
      <c r="C9" s="80"/>
    </row>
    <row r="10" spans="2:7" ht="21" x14ac:dyDescent="0.25">
      <c r="B10" s="13"/>
      <c r="C10" s="81"/>
    </row>
    <row r="11" spans="2:7" ht="21" x14ac:dyDescent="0.25">
      <c r="B11" s="13"/>
      <c r="C11" s="81"/>
    </row>
    <row r="12" spans="2:7" ht="21" x14ac:dyDescent="0.25">
      <c r="B12" s="13"/>
      <c r="C12" s="81"/>
    </row>
    <row r="13" spans="2:7" ht="21" x14ac:dyDescent="0.25">
      <c r="B13" s="13"/>
      <c r="C13" s="8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0FD2-B42B-4EFD-8EF9-E4B8DD201FD7}">
  <sheetPr codeName="Sheet5"/>
  <dimension ref="B2:J10"/>
  <sheetViews>
    <sheetView showGridLines="0" zoomScale="120" zoomScaleNormal="120" workbookViewId="0">
      <selection activeCell="B2" sqref="B2"/>
    </sheetView>
  </sheetViews>
  <sheetFormatPr baseColWidth="10" defaultColWidth="8.83203125" defaultRowHeight="15" x14ac:dyDescent="0.2"/>
  <cols>
    <col min="1" max="1" width="2.5" customWidth="1"/>
    <col min="2" max="2" width="21.83203125" customWidth="1"/>
    <col min="3" max="3" width="27.5" bestFit="1" customWidth="1"/>
    <col min="4" max="4" width="4.1640625" customWidth="1"/>
    <col min="5" max="5" width="13.6640625" customWidth="1"/>
    <col min="6" max="6" width="12.33203125" customWidth="1"/>
    <col min="7" max="7" width="23.83203125" customWidth="1"/>
    <col min="8" max="8" width="24.83203125" customWidth="1"/>
    <col min="9" max="9" width="15" customWidth="1"/>
    <col min="10" max="10" width="22.6640625" customWidth="1"/>
  </cols>
  <sheetData>
    <row r="2" spans="2:10" ht="21" x14ac:dyDescent="0.25">
      <c r="B2" s="3" t="s">
        <v>71</v>
      </c>
      <c r="C2" s="3"/>
      <c r="E2" s="3" t="s">
        <v>34</v>
      </c>
      <c r="F2" s="3" t="s">
        <v>6</v>
      </c>
      <c r="G2" s="3" t="s">
        <v>8</v>
      </c>
      <c r="H2" s="3" t="s">
        <v>17</v>
      </c>
      <c r="I2" s="3" t="s">
        <v>23</v>
      </c>
      <c r="J2" s="3" t="s">
        <v>29</v>
      </c>
    </row>
    <row r="3" spans="2:10" ht="21" x14ac:dyDescent="0.25">
      <c r="B3" s="21" t="s">
        <v>46</v>
      </c>
      <c r="C3" s="32" t="s">
        <v>12</v>
      </c>
      <c r="E3" s="2" t="s">
        <v>35</v>
      </c>
      <c r="F3" s="2" t="s">
        <v>31</v>
      </c>
      <c r="G3" s="2" t="s">
        <v>10</v>
      </c>
      <c r="H3" s="2" t="s">
        <v>19</v>
      </c>
      <c r="I3" s="2" t="s">
        <v>25</v>
      </c>
      <c r="J3" s="4">
        <v>44781</v>
      </c>
    </row>
    <row r="4" spans="2:10" ht="21" x14ac:dyDescent="0.25">
      <c r="B4" s="22" t="s">
        <v>32</v>
      </c>
      <c r="C4" s="29"/>
      <c r="E4" s="2" t="s">
        <v>36</v>
      </c>
      <c r="F4" s="2" t="s">
        <v>30</v>
      </c>
      <c r="G4" s="2" t="s">
        <v>11</v>
      </c>
      <c r="H4" s="2" t="s">
        <v>20</v>
      </c>
      <c r="I4" s="2" t="s">
        <v>26</v>
      </c>
      <c r="J4" s="4">
        <v>44774</v>
      </c>
    </row>
    <row r="5" spans="2:10" ht="21" x14ac:dyDescent="0.25">
      <c r="B5" s="23" t="s">
        <v>7</v>
      </c>
      <c r="C5" s="30"/>
      <c r="E5" s="2" t="s">
        <v>37</v>
      </c>
      <c r="F5" s="2" t="s">
        <v>1</v>
      </c>
      <c r="G5" s="2" t="s">
        <v>9</v>
      </c>
      <c r="H5" s="2" t="s">
        <v>18</v>
      </c>
      <c r="I5" s="2" t="s">
        <v>24</v>
      </c>
      <c r="J5" s="4">
        <v>44805</v>
      </c>
    </row>
    <row r="6" spans="2:10" ht="21" x14ac:dyDescent="0.25">
      <c r="B6" s="2"/>
      <c r="C6" s="5"/>
      <c r="E6" s="2" t="s">
        <v>38</v>
      </c>
      <c r="F6" s="2" t="s">
        <v>4</v>
      </c>
      <c r="G6" s="2" t="s">
        <v>15</v>
      </c>
      <c r="H6" s="2" t="s">
        <v>22</v>
      </c>
      <c r="I6" s="2" t="s">
        <v>28</v>
      </c>
      <c r="J6" s="4">
        <v>44835</v>
      </c>
    </row>
    <row r="7" spans="2:10" ht="21" x14ac:dyDescent="0.25">
      <c r="B7" s="2"/>
      <c r="C7" s="5"/>
      <c r="E7" s="2" t="s">
        <v>39</v>
      </c>
      <c r="F7" s="2" t="s">
        <v>3</v>
      </c>
      <c r="G7" s="2" t="s">
        <v>12</v>
      </c>
      <c r="H7" s="2" t="s">
        <v>18</v>
      </c>
      <c r="I7" s="2" t="s">
        <v>25</v>
      </c>
      <c r="J7" s="4">
        <v>44835</v>
      </c>
    </row>
    <row r="8" spans="2:10" ht="21" x14ac:dyDescent="0.25">
      <c r="E8" s="2" t="s">
        <v>40</v>
      </c>
      <c r="F8" s="2" t="s">
        <v>5</v>
      </c>
      <c r="G8" s="2" t="s">
        <v>13</v>
      </c>
      <c r="H8" s="2" t="s">
        <v>21</v>
      </c>
      <c r="I8" s="2" t="s">
        <v>27</v>
      </c>
      <c r="J8" s="4">
        <v>44896</v>
      </c>
    </row>
    <row r="9" spans="2:10" ht="21" x14ac:dyDescent="0.25">
      <c r="E9" s="2" t="s">
        <v>41</v>
      </c>
      <c r="F9" s="2" t="s">
        <v>2</v>
      </c>
      <c r="G9" s="2" t="s">
        <v>14</v>
      </c>
      <c r="H9" s="2" t="s">
        <v>20</v>
      </c>
      <c r="I9" s="2" t="s">
        <v>26</v>
      </c>
      <c r="J9" s="4">
        <v>44986</v>
      </c>
    </row>
    <row r="10" spans="2:10" ht="21" x14ac:dyDescent="0.25">
      <c r="E10" s="2" t="s">
        <v>42</v>
      </c>
      <c r="F10" s="2" t="s">
        <v>0</v>
      </c>
      <c r="G10" s="2" t="s">
        <v>16</v>
      </c>
      <c r="H10" s="2" t="s">
        <v>18</v>
      </c>
      <c r="I10" s="2" t="s">
        <v>24</v>
      </c>
      <c r="J10" s="4">
        <v>45017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0A5D1-5354-4437-B534-91893B8A4FE5}">
  <sheetPr codeName="Sheet6"/>
  <dimension ref="B1:K9"/>
  <sheetViews>
    <sheetView showGridLines="0" zoomScale="130" zoomScaleNormal="130" workbookViewId="0">
      <selection activeCell="C3" sqref="C3"/>
    </sheetView>
  </sheetViews>
  <sheetFormatPr baseColWidth="10" defaultColWidth="8.83203125" defaultRowHeight="15" x14ac:dyDescent="0.2"/>
  <cols>
    <col min="1" max="1" width="3.1640625" customWidth="1"/>
    <col min="2" max="2" width="13.33203125" customWidth="1"/>
    <col min="3" max="4" width="11.1640625" customWidth="1"/>
    <col min="5" max="11" width="16" customWidth="1"/>
  </cols>
  <sheetData>
    <row r="1" spans="2:11" ht="16" thickBot="1" x14ac:dyDescent="0.25"/>
    <row r="2" spans="2:11" ht="21" x14ac:dyDescent="0.25">
      <c r="B2" s="54" t="s">
        <v>93</v>
      </c>
      <c r="C2" s="55" t="s">
        <v>77</v>
      </c>
      <c r="E2" s="51" t="s">
        <v>93</v>
      </c>
      <c r="F2" s="49" t="s">
        <v>94</v>
      </c>
      <c r="G2" s="49" t="s">
        <v>77</v>
      </c>
      <c r="H2" s="49" t="s">
        <v>78</v>
      </c>
      <c r="I2" s="49" t="s">
        <v>95</v>
      </c>
      <c r="J2" s="49" t="s">
        <v>98</v>
      </c>
      <c r="K2" s="50" t="s">
        <v>99</v>
      </c>
    </row>
    <row r="3" spans="2:11" ht="22" thickBot="1" x14ac:dyDescent="0.3">
      <c r="B3" s="56" t="s">
        <v>92</v>
      </c>
      <c r="C3" s="57"/>
      <c r="E3" s="52" t="s">
        <v>96</v>
      </c>
      <c r="F3" s="2">
        <v>500</v>
      </c>
      <c r="G3" s="2">
        <v>320</v>
      </c>
      <c r="H3" s="2">
        <v>450</v>
      </c>
      <c r="I3" s="2">
        <v>270</v>
      </c>
      <c r="J3" s="2">
        <v>180</v>
      </c>
      <c r="K3" s="19">
        <v>100</v>
      </c>
    </row>
    <row r="4" spans="2:11" ht="21" x14ac:dyDescent="0.25">
      <c r="B4" s="2"/>
      <c r="C4" s="5"/>
      <c r="E4" s="53" t="s">
        <v>97</v>
      </c>
      <c r="F4" s="18">
        <v>9653</v>
      </c>
      <c r="G4" s="18">
        <v>7263</v>
      </c>
      <c r="H4" s="18">
        <v>6714</v>
      </c>
      <c r="I4" s="18">
        <v>5607</v>
      </c>
      <c r="J4" s="18">
        <v>6755</v>
      </c>
      <c r="K4" s="20">
        <v>3873</v>
      </c>
    </row>
    <row r="9" spans="2:11" x14ac:dyDescent="0.2">
      <c r="B9" s="1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093F-FDA1-428E-A25B-DF4CA4194318}">
  <sheetPr codeName="Sheet7"/>
  <dimension ref="B2:F13"/>
  <sheetViews>
    <sheetView showGridLines="0" zoomScale="160" zoomScaleNormal="160" workbookViewId="0">
      <selection activeCell="C4" sqref="C4"/>
    </sheetView>
  </sheetViews>
  <sheetFormatPr baseColWidth="10" defaultColWidth="8.83203125" defaultRowHeight="15" x14ac:dyDescent="0.2"/>
  <cols>
    <col min="1" max="1" width="2" customWidth="1"/>
    <col min="2" max="2" width="22.33203125" customWidth="1"/>
    <col min="3" max="3" width="24.83203125" customWidth="1"/>
    <col min="5" max="5" width="23.5" customWidth="1"/>
    <col min="6" max="6" width="28" customWidth="1"/>
  </cols>
  <sheetData>
    <row r="2" spans="2:6" ht="21" x14ac:dyDescent="0.25">
      <c r="B2" s="3" t="s">
        <v>70</v>
      </c>
      <c r="C2" s="3"/>
      <c r="D2" s="2"/>
      <c r="E2" s="3" t="s">
        <v>63</v>
      </c>
      <c r="F2" s="3" t="s">
        <v>62</v>
      </c>
    </row>
    <row r="3" spans="2:6" ht="21" x14ac:dyDescent="0.25">
      <c r="B3" s="21" t="s">
        <v>50</v>
      </c>
      <c r="C3" s="31">
        <v>44275</v>
      </c>
      <c r="D3" s="2"/>
      <c r="E3" s="2" t="s">
        <v>52</v>
      </c>
      <c r="F3" s="16">
        <v>44551</v>
      </c>
    </row>
    <row r="4" spans="2:6" ht="21" x14ac:dyDescent="0.25">
      <c r="B4" s="23" t="s">
        <v>51</v>
      </c>
      <c r="C4" s="20"/>
      <c r="D4" s="2"/>
      <c r="E4" s="2" t="s">
        <v>53</v>
      </c>
      <c r="F4" s="16">
        <v>44275</v>
      </c>
    </row>
    <row r="5" spans="2:6" ht="21" x14ac:dyDescent="0.25">
      <c r="B5" s="2"/>
      <c r="C5" s="2"/>
      <c r="D5" s="2"/>
      <c r="E5" s="2" t="s">
        <v>54</v>
      </c>
      <c r="F5" s="16">
        <v>44367</v>
      </c>
    </row>
    <row r="6" spans="2:6" ht="21" x14ac:dyDescent="0.25">
      <c r="B6" s="2"/>
      <c r="C6" s="2"/>
      <c r="D6" s="2"/>
      <c r="E6" s="2" t="s">
        <v>64</v>
      </c>
      <c r="F6" s="16">
        <v>44461</v>
      </c>
    </row>
    <row r="7" spans="2:6" ht="21" x14ac:dyDescent="0.25">
      <c r="B7" s="2"/>
      <c r="C7" s="2"/>
      <c r="D7" s="2"/>
      <c r="E7" s="2"/>
    </row>
    <row r="8" spans="2:6" ht="21" x14ac:dyDescent="0.25">
      <c r="B8" s="2"/>
      <c r="C8" s="2"/>
      <c r="D8" s="2"/>
      <c r="E8" s="2"/>
    </row>
    <row r="9" spans="2:6" ht="21" x14ac:dyDescent="0.25">
      <c r="B9" s="13"/>
      <c r="C9" s="15"/>
    </row>
    <row r="10" spans="2:6" ht="21" x14ac:dyDescent="0.25">
      <c r="B10" s="13"/>
      <c r="C10" s="15"/>
    </row>
    <row r="11" spans="2:6" ht="21" x14ac:dyDescent="0.25">
      <c r="B11" s="13"/>
      <c r="C11" s="15"/>
    </row>
    <row r="12" spans="2:6" ht="21" x14ac:dyDescent="0.25">
      <c r="B12" s="13"/>
      <c r="C12" s="15"/>
    </row>
    <row r="13" spans="2:6" ht="21" x14ac:dyDescent="0.25">
      <c r="B13" s="13"/>
      <c r="C13" s="1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C6ED-662E-402C-A32D-78ABF791079E}">
  <sheetPr codeName="Sheet12"/>
  <dimension ref="B2:G13"/>
  <sheetViews>
    <sheetView showGridLines="0" zoomScale="160" zoomScaleNormal="160" workbookViewId="0">
      <selection activeCell="C4" sqref="C4"/>
    </sheetView>
  </sheetViews>
  <sheetFormatPr baseColWidth="10" defaultColWidth="8.83203125" defaultRowHeight="15" x14ac:dyDescent="0.2"/>
  <cols>
    <col min="1" max="1" width="1.6640625" customWidth="1"/>
    <col min="2" max="2" width="22.33203125" customWidth="1"/>
    <col min="3" max="3" width="11.83203125" customWidth="1"/>
    <col min="6" max="6" width="21" customWidth="1"/>
    <col min="7" max="7" width="17.6640625" customWidth="1"/>
  </cols>
  <sheetData>
    <row r="2" spans="2:7" ht="19" x14ac:dyDescent="0.25">
      <c r="B2" s="45" t="s">
        <v>68</v>
      </c>
      <c r="C2" s="45"/>
      <c r="D2" s="1"/>
      <c r="E2" s="1"/>
      <c r="F2" s="45" t="s">
        <v>65</v>
      </c>
      <c r="G2" s="45" t="s">
        <v>85</v>
      </c>
    </row>
    <row r="3" spans="2:7" ht="19" x14ac:dyDescent="0.25">
      <c r="B3" s="46" t="s">
        <v>55</v>
      </c>
      <c r="C3" s="77">
        <v>24</v>
      </c>
      <c r="D3" s="1"/>
      <c r="E3" s="1"/>
      <c r="F3" s="47">
        <v>12</v>
      </c>
      <c r="G3" s="47" t="s">
        <v>86</v>
      </c>
    </row>
    <row r="4" spans="2:7" ht="19" x14ac:dyDescent="0.25">
      <c r="B4" s="48" t="s">
        <v>91</v>
      </c>
      <c r="C4" s="78" t="str">
        <f>VLOOKUP(C3,F3:G7,2,TRUE)</f>
        <v>B</v>
      </c>
      <c r="D4" s="1"/>
      <c r="E4" s="1"/>
      <c r="F4" s="47">
        <v>24</v>
      </c>
      <c r="G4" s="47" t="s">
        <v>87</v>
      </c>
    </row>
    <row r="5" spans="2:7" ht="19" x14ac:dyDescent="0.25">
      <c r="B5" s="1"/>
      <c r="C5" s="1"/>
      <c r="D5" s="1"/>
      <c r="E5" s="1"/>
      <c r="F5" s="47">
        <v>36</v>
      </c>
      <c r="G5" s="47" t="s">
        <v>88</v>
      </c>
    </row>
    <row r="6" spans="2:7" ht="19" x14ac:dyDescent="0.25">
      <c r="B6" s="1"/>
      <c r="C6" s="1"/>
      <c r="D6" s="1"/>
      <c r="E6" s="1"/>
      <c r="F6" s="47">
        <v>48</v>
      </c>
      <c r="G6" s="47" t="s">
        <v>89</v>
      </c>
    </row>
    <row r="7" spans="2:7" ht="19" x14ac:dyDescent="0.25">
      <c r="B7" s="1"/>
      <c r="C7" s="1"/>
      <c r="D7" s="1"/>
      <c r="E7" s="1"/>
      <c r="F7" s="47">
        <v>60</v>
      </c>
      <c r="G7" s="47" t="s">
        <v>90</v>
      </c>
    </row>
    <row r="8" spans="2:7" ht="21" x14ac:dyDescent="0.25">
      <c r="B8" s="2"/>
      <c r="C8" s="2"/>
      <c r="D8" s="2"/>
      <c r="E8" s="2"/>
      <c r="F8" s="2"/>
    </row>
    <row r="9" spans="2:7" ht="21" x14ac:dyDescent="0.25">
      <c r="B9" s="13"/>
      <c r="C9" s="15"/>
    </row>
    <row r="10" spans="2:7" ht="21" x14ac:dyDescent="0.25">
      <c r="B10" s="13"/>
      <c r="C10" s="15"/>
    </row>
    <row r="11" spans="2:7" ht="21" x14ac:dyDescent="0.25">
      <c r="B11" s="13"/>
      <c r="C11" s="15"/>
    </row>
    <row r="12" spans="2:7" ht="21" x14ac:dyDescent="0.25">
      <c r="B12" s="13"/>
      <c r="C12" s="15"/>
    </row>
    <row r="13" spans="2:7" ht="21" x14ac:dyDescent="0.25">
      <c r="B13" s="13"/>
      <c r="C13" s="1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A755-0E96-4D59-92B8-D08816C8E337}">
  <sheetPr codeName="Sheet10"/>
  <dimension ref="B2:K21"/>
  <sheetViews>
    <sheetView showGridLines="0" zoomScale="160" zoomScaleNormal="160" workbookViewId="0">
      <selection activeCell="B2" sqref="B2"/>
    </sheetView>
  </sheetViews>
  <sheetFormatPr baseColWidth="10" defaultColWidth="8.83203125" defaultRowHeight="15" x14ac:dyDescent="0.2"/>
  <cols>
    <col min="1" max="1" width="2.33203125" customWidth="1"/>
    <col min="2" max="2" width="22" customWidth="1"/>
    <col min="3" max="3" width="21" customWidth="1"/>
    <col min="6" max="6" width="22.1640625" customWidth="1"/>
    <col min="7" max="7" width="12" customWidth="1"/>
  </cols>
  <sheetData>
    <row r="2" spans="2:11" ht="21" x14ac:dyDescent="0.25">
      <c r="B2" s="24" t="s">
        <v>69</v>
      </c>
      <c r="C2" s="24"/>
      <c r="D2" s="17"/>
      <c r="E2" s="2"/>
      <c r="F2" s="24" t="s">
        <v>6</v>
      </c>
      <c r="G2" s="25" t="s">
        <v>61</v>
      </c>
      <c r="H2" s="2"/>
      <c r="I2" s="2"/>
      <c r="J2" s="2"/>
      <c r="K2" s="2"/>
    </row>
    <row r="3" spans="2:11" ht="21" x14ac:dyDescent="0.25">
      <c r="B3" s="26" t="s">
        <v>66</v>
      </c>
      <c r="C3" s="27" t="s">
        <v>100</v>
      </c>
      <c r="E3" s="2"/>
      <c r="F3" s="2" t="s">
        <v>56</v>
      </c>
      <c r="G3" s="17">
        <v>8.5</v>
      </c>
      <c r="H3" s="2"/>
      <c r="I3" s="2"/>
      <c r="J3" s="2"/>
      <c r="K3" s="2"/>
    </row>
    <row r="4" spans="2:11" ht="21" x14ac:dyDescent="0.25">
      <c r="B4" s="23" t="s">
        <v>67</v>
      </c>
      <c r="C4" s="28" t="str">
        <f>_xlfn.XLOOKUP(C3,F3:F7,G3:G7,"Invalid Wine")</f>
        <v>Invalid Wine</v>
      </c>
      <c r="D4" s="2"/>
      <c r="E4" s="2"/>
      <c r="F4" s="2" t="s">
        <v>57</v>
      </c>
      <c r="G4" s="17">
        <v>9</v>
      </c>
      <c r="H4" s="2"/>
      <c r="I4" s="2"/>
      <c r="J4" s="2"/>
      <c r="K4" s="2"/>
    </row>
    <row r="5" spans="2:11" ht="21" x14ac:dyDescent="0.25">
      <c r="B5" s="2"/>
      <c r="C5" s="2"/>
      <c r="D5" s="2"/>
      <c r="E5" s="2"/>
      <c r="F5" s="2" t="s">
        <v>58</v>
      </c>
      <c r="G5" s="17">
        <v>6</v>
      </c>
      <c r="H5" s="2"/>
      <c r="I5" s="2"/>
      <c r="J5" s="2"/>
      <c r="K5" s="2"/>
    </row>
    <row r="6" spans="2:11" ht="21" x14ac:dyDescent="0.25">
      <c r="B6" s="2"/>
      <c r="C6" s="2"/>
      <c r="D6" s="2"/>
      <c r="E6" s="2"/>
      <c r="F6" s="2" t="s">
        <v>59</v>
      </c>
      <c r="G6" s="17">
        <v>8</v>
      </c>
      <c r="H6" s="2"/>
      <c r="I6" s="2"/>
      <c r="J6" s="2"/>
      <c r="K6" s="2"/>
    </row>
    <row r="7" spans="2:11" ht="21" x14ac:dyDescent="0.25">
      <c r="B7" s="2"/>
      <c r="C7" s="2"/>
      <c r="D7" s="2"/>
      <c r="E7" s="2"/>
      <c r="F7" s="2" t="s">
        <v>60</v>
      </c>
      <c r="G7" s="17">
        <v>6.25</v>
      </c>
      <c r="H7" s="2"/>
      <c r="I7" s="2"/>
      <c r="J7" s="2"/>
      <c r="K7" s="2"/>
    </row>
    <row r="8" spans="2:11" ht="21" x14ac:dyDescent="0.25">
      <c r="B8" s="2"/>
      <c r="C8" s="2"/>
      <c r="D8" s="2"/>
      <c r="E8" s="2"/>
      <c r="F8" s="2"/>
      <c r="G8" s="2"/>
      <c r="H8" s="2"/>
      <c r="I8" s="2"/>
      <c r="J8" s="2"/>
      <c r="K8" s="2"/>
    </row>
    <row r="9" spans="2:11" ht="21" x14ac:dyDescent="0.25">
      <c r="B9" s="2"/>
      <c r="C9" s="2"/>
      <c r="D9" s="2"/>
      <c r="E9" s="2"/>
      <c r="F9" s="2"/>
      <c r="G9" s="2"/>
      <c r="H9" s="2"/>
      <c r="I9" s="2"/>
      <c r="J9" s="2"/>
      <c r="K9" s="2"/>
    </row>
    <row r="10" spans="2:11" ht="21" x14ac:dyDescent="0.25">
      <c r="B10" s="2"/>
      <c r="C10" s="2"/>
      <c r="D10" s="2"/>
      <c r="E10" s="2"/>
      <c r="F10" s="2"/>
      <c r="G10" s="2"/>
      <c r="H10" s="2"/>
      <c r="I10" s="2"/>
      <c r="J10" s="2"/>
      <c r="K10" s="2"/>
    </row>
    <row r="11" spans="2:11" ht="21" x14ac:dyDescent="0.25">
      <c r="B11" s="2"/>
      <c r="C11" s="2"/>
      <c r="D11" s="2"/>
      <c r="E11" s="2"/>
      <c r="F11" s="2"/>
      <c r="G11" s="2"/>
      <c r="H11" s="2"/>
      <c r="I11" s="2"/>
      <c r="J11" s="2"/>
      <c r="K11" s="2"/>
    </row>
    <row r="12" spans="2:11" ht="21" x14ac:dyDescent="0.25">
      <c r="B12" s="2"/>
      <c r="C12" s="2"/>
      <c r="D12" s="2"/>
      <c r="E12" s="2"/>
      <c r="F12" s="2"/>
      <c r="G12" s="2"/>
      <c r="H12" s="2"/>
      <c r="I12" s="2"/>
      <c r="J12" s="2"/>
      <c r="K12" s="2"/>
    </row>
    <row r="13" spans="2:11" ht="21" x14ac:dyDescent="0.25">
      <c r="B13" s="2"/>
      <c r="C13" s="2"/>
      <c r="D13" s="2"/>
      <c r="E13" s="2"/>
      <c r="F13" s="2"/>
      <c r="G13" s="2"/>
      <c r="H13" s="2"/>
      <c r="I13" s="2"/>
      <c r="J13" s="2"/>
      <c r="K13" s="2"/>
    </row>
    <row r="14" spans="2:11" ht="21" x14ac:dyDescent="0.25">
      <c r="B14" s="2"/>
      <c r="C14" s="2"/>
      <c r="D14" s="2"/>
      <c r="E14" s="2"/>
      <c r="F14" s="2"/>
      <c r="G14" s="2"/>
      <c r="H14" s="2"/>
      <c r="I14" s="2"/>
      <c r="J14" s="2"/>
      <c r="K14" s="2"/>
    </row>
    <row r="15" spans="2:11" ht="21" x14ac:dyDescent="0.25">
      <c r="B15" s="2"/>
      <c r="C15" s="2"/>
      <c r="D15" s="2"/>
      <c r="E15" s="2"/>
      <c r="F15" s="2"/>
      <c r="G15" s="2"/>
      <c r="H15" s="2"/>
      <c r="I15" s="2"/>
      <c r="J15" s="2"/>
      <c r="K15" s="2"/>
    </row>
    <row r="16" spans="2:11" ht="21" x14ac:dyDescent="0.25">
      <c r="B16" s="2"/>
      <c r="C16" s="2"/>
      <c r="D16" s="2"/>
      <c r="E16" s="2"/>
      <c r="F16" s="2"/>
      <c r="G16" s="2"/>
      <c r="H16" s="2"/>
      <c r="I16" s="2"/>
      <c r="J16" s="2"/>
      <c r="K16" s="2"/>
    </row>
    <row r="17" spans="2:11" ht="21" x14ac:dyDescent="0.25">
      <c r="B17" s="2"/>
      <c r="C17" s="2"/>
      <c r="D17" s="2"/>
      <c r="E17" s="2"/>
      <c r="F17" s="2"/>
      <c r="G17" s="2"/>
      <c r="H17" s="2"/>
      <c r="I17" s="2"/>
      <c r="J17" s="2"/>
      <c r="K17" s="2"/>
    </row>
    <row r="18" spans="2:11" ht="21" x14ac:dyDescent="0.25">
      <c r="B18" s="2"/>
      <c r="C18" s="2"/>
      <c r="D18" s="2"/>
      <c r="E18" s="2"/>
      <c r="F18" s="2"/>
      <c r="G18" s="2"/>
      <c r="H18" s="2"/>
      <c r="I18" s="2"/>
      <c r="J18" s="2"/>
      <c r="K18" s="2"/>
    </row>
    <row r="19" spans="2:11" ht="21" x14ac:dyDescent="0.25">
      <c r="B19" s="2"/>
      <c r="C19" s="2"/>
      <c r="D19" s="2"/>
      <c r="E19" s="2"/>
      <c r="F19" s="2"/>
      <c r="G19" s="2"/>
      <c r="H19" s="2"/>
      <c r="I19" s="2"/>
      <c r="J19" s="2"/>
      <c r="K19" s="2"/>
    </row>
    <row r="20" spans="2:11" ht="21" x14ac:dyDescent="0.25">
      <c r="B20" s="2"/>
      <c r="C20" s="2"/>
      <c r="D20" s="2"/>
      <c r="E20" s="2"/>
      <c r="F20" s="2"/>
      <c r="G20" s="2"/>
      <c r="H20" s="2"/>
      <c r="I20" s="2"/>
      <c r="J20" s="2"/>
      <c r="K20" s="2"/>
    </row>
    <row r="21" spans="2:11" ht="21" x14ac:dyDescent="0.25">
      <c r="B21" s="2"/>
      <c r="C21" s="2"/>
      <c r="D21" s="2"/>
      <c r="E21" s="2"/>
      <c r="F21" s="2"/>
      <c r="G21" s="2"/>
      <c r="H21" s="2"/>
      <c r="I21" s="2"/>
      <c r="J21" s="2"/>
      <c r="K21"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413A-7BA2-4E13-BC84-1A331B95AEB6}">
  <dimension ref="A1:E9"/>
  <sheetViews>
    <sheetView showGridLines="0" zoomScale="120" zoomScaleNormal="120" workbookViewId="0">
      <selection activeCell="B3" sqref="B3"/>
    </sheetView>
  </sheetViews>
  <sheetFormatPr baseColWidth="10" defaultColWidth="8.83203125" defaultRowHeight="15" x14ac:dyDescent="0.2"/>
  <cols>
    <col min="1" max="1" width="16.5" bestFit="1" customWidth="1"/>
    <col min="2" max="2" width="26.6640625" customWidth="1"/>
    <col min="4" max="4" width="15" customWidth="1"/>
    <col min="5" max="5" width="28" customWidth="1"/>
  </cols>
  <sheetData>
    <row r="1" spans="1:5" ht="21" x14ac:dyDescent="0.25">
      <c r="A1" s="2"/>
      <c r="B1" s="13"/>
      <c r="D1" s="3" t="s">
        <v>6</v>
      </c>
      <c r="E1" s="3" t="s">
        <v>102</v>
      </c>
    </row>
    <row r="2" spans="1:5" ht="21" x14ac:dyDescent="0.25">
      <c r="A2" s="2" t="s">
        <v>7</v>
      </c>
      <c r="B2" s="13" t="s">
        <v>4</v>
      </c>
      <c r="D2" s="2" t="s">
        <v>31</v>
      </c>
      <c r="E2" s="58">
        <v>44486</v>
      </c>
    </row>
    <row r="3" spans="1:5" ht="21" x14ac:dyDescent="0.25">
      <c r="A3" s="2" t="s">
        <v>103</v>
      </c>
      <c r="B3" s="16">
        <f>_xlfn.XLOOKUP(B2,D2:D9,E2:E9)</f>
        <v>44584</v>
      </c>
      <c r="D3" s="2" t="s">
        <v>30</v>
      </c>
      <c r="E3" s="58">
        <v>44518</v>
      </c>
    </row>
    <row r="4" spans="1:5" ht="21" x14ac:dyDescent="0.25">
      <c r="A4" s="2"/>
      <c r="B4" s="44"/>
      <c r="D4" s="2" t="s">
        <v>1</v>
      </c>
      <c r="E4" s="58">
        <v>44582</v>
      </c>
    </row>
    <row r="5" spans="1:5" ht="21" x14ac:dyDescent="0.25">
      <c r="D5" s="2" t="s">
        <v>4</v>
      </c>
      <c r="E5" s="58">
        <v>44584</v>
      </c>
    </row>
    <row r="6" spans="1:5" ht="21" x14ac:dyDescent="0.25">
      <c r="D6" s="2" t="s">
        <v>30</v>
      </c>
      <c r="E6" s="58">
        <v>44616</v>
      </c>
    </row>
    <row r="7" spans="1:5" ht="21" x14ac:dyDescent="0.25">
      <c r="D7" s="2" t="s">
        <v>31</v>
      </c>
      <c r="E7" s="58">
        <v>44669</v>
      </c>
    </row>
    <row r="8" spans="1:5" ht="21" x14ac:dyDescent="0.25">
      <c r="D8" s="2" t="s">
        <v>4</v>
      </c>
      <c r="E8" s="58">
        <v>44667</v>
      </c>
    </row>
    <row r="9" spans="1:5" ht="21" x14ac:dyDescent="0.25">
      <c r="D9" s="2" t="s">
        <v>30</v>
      </c>
      <c r="E9" s="58">
        <v>44669</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5068-C295-4753-AF69-072285E8AD5D}">
  <sheetPr codeName="Sheet8"/>
  <dimension ref="B2:J14"/>
  <sheetViews>
    <sheetView showGridLines="0" zoomScale="120" zoomScaleNormal="120" workbookViewId="0">
      <selection activeCell="B3" sqref="B3"/>
    </sheetView>
  </sheetViews>
  <sheetFormatPr baseColWidth="10" defaultColWidth="8.83203125" defaultRowHeight="15" x14ac:dyDescent="0.2"/>
  <cols>
    <col min="1" max="1" width="2.5" customWidth="1"/>
    <col min="2" max="2" width="21.83203125" customWidth="1"/>
    <col min="3" max="3" width="22" customWidth="1"/>
    <col min="4" max="4" width="4.1640625" customWidth="1"/>
    <col min="5" max="5" width="13.6640625" customWidth="1"/>
    <col min="6" max="6" width="12.33203125" customWidth="1"/>
    <col min="7" max="7" width="23.83203125" customWidth="1"/>
    <col min="8" max="8" width="24.83203125" customWidth="1"/>
    <col min="9" max="9" width="15" customWidth="1"/>
    <col min="10" max="10" width="22.6640625" customWidth="1"/>
  </cols>
  <sheetData>
    <row r="2" spans="2:10" ht="21" x14ac:dyDescent="0.25">
      <c r="B2" s="3" t="s">
        <v>101</v>
      </c>
      <c r="E2" s="3" t="s">
        <v>34</v>
      </c>
      <c r="F2" s="3" t="s">
        <v>6</v>
      </c>
      <c r="G2" s="3" t="s">
        <v>8</v>
      </c>
      <c r="H2" s="3" t="s">
        <v>17</v>
      </c>
      <c r="I2" s="3" t="s">
        <v>23</v>
      </c>
      <c r="J2" s="3" t="s">
        <v>29</v>
      </c>
    </row>
    <row r="3" spans="2:10" ht="21" x14ac:dyDescent="0.25">
      <c r="B3" s="2" t="s">
        <v>15</v>
      </c>
      <c r="E3" s="2" t="s">
        <v>35</v>
      </c>
      <c r="F3" s="2" t="s">
        <v>31</v>
      </c>
      <c r="G3" s="2" t="s">
        <v>10</v>
      </c>
      <c r="H3" s="2" t="s">
        <v>19</v>
      </c>
      <c r="I3" s="2" t="s">
        <v>25</v>
      </c>
      <c r="J3" s="4">
        <v>44781</v>
      </c>
    </row>
    <row r="4" spans="2:10" ht="21" x14ac:dyDescent="0.25">
      <c r="B4" s="2"/>
      <c r="C4" s="13"/>
      <c r="E4" s="2" t="s">
        <v>36</v>
      </c>
      <c r="F4" s="2" t="s">
        <v>30</v>
      </c>
      <c r="G4" s="2" t="s">
        <v>11</v>
      </c>
      <c r="H4" s="2" t="s">
        <v>20</v>
      </c>
      <c r="I4" s="2" t="s">
        <v>26</v>
      </c>
      <c r="J4" s="4">
        <v>44774</v>
      </c>
    </row>
    <row r="5" spans="2:10" ht="21" x14ac:dyDescent="0.25">
      <c r="B5" s="2"/>
      <c r="C5" s="13"/>
      <c r="E5" s="2" t="s">
        <v>37</v>
      </c>
      <c r="F5" s="2" t="s">
        <v>1</v>
      </c>
      <c r="G5" s="2" t="s">
        <v>9</v>
      </c>
      <c r="H5" s="2" t="s">
        <v>18</v>
      </c>
      <c r="I5" s="2" t="s">
        <v>24</v>
      </c>
      <c r="J5" s="4">
        <v>44805</v>
      </c>
    </row>
    <row r="6" spans="2:10" ht="21" x14ac:dyDescent="0.25">
      <c r="B6" s="2"/>
      <c r="C6" s="5"/>
      <c r="E6" s="2" t="s">
        <v>38</v>
      </c>
      <c r="F6" s="2" t="s">
        <v>4</v>
      </c>
      <c r="G6" s="2" t="s">
        <v>15</v>
      </c>
      <c r="H6" s="2" t="s">
        <v>22</v>
      </c>
      <c r="I6" s="2" t="s">
        <v>28</v>
      </c>
      <c r="J6" s="4">
        <v>44835</v>
      </c>
    </row>
    <row r="7" spans="2:10" ht="21" x14ac:dyDescent="0.25">
      <c r="B7" s="2"/>
      <c r="C7" s="5"/>
      <c r="E7" s="2" t="s">
        <v>39</v>
      </c>
      <c r="F7" s="2" t="s">
        <v>3</v>
      </c>
      <c r="G7" s="2" t="s">
        <v>12</v>
      </c>
      <c r="H7" s="2" t="s">
        <v>18</v>
      </c>
      <c r="I7" s="2" t="s">
        <v>25</v>
      </c>
      <c r="J7" s="4">
        <v>44835</v>
      </c>
    </row>
    <row r="8" spans="2:10" ht="21" x14ac:dyDescent="0.25">
      <c r="E8" s="2" t="s">
        <v>40</v>
      </c>
      <c r="F8" s="2" t="s">
        <v>5</v>
      </c>
      <c r="G8" s="2" t="s">
        <v>13</v>
      </c>
      <c r="H8" s="2" t="s">
        <v>21</v>
      </c>
      <c r="I8" s="2" t="s">
        <v>27</v>
      </c>
      <c r="J8" s="4">
        <v>44896</v>
      </c>
    </row>
    <row r="9" spans="2:10" ht="21" x14ac:dyDescent="0.25">
      <c r="E9" s="2" t="s">
        <v>41</v>
      </c>
      <c r="F9" s="2" t="s">
        <v>2</v>
      </c>
      <c r="G9" s="2" t="s">
        <v>14</v>
      </c>
      <c r="H9" s="2" t="s">
        <v>20</v>
      </c>
      <c r="I9" s="2" t="s">
        <v>26</v>
      </c>
      <c r="J9" s="4">
        <v>44986</v>
      </c>
    </row>
    <row r="10" spans="2:10" ht="21" x14ac:dyDescent="0.25">
      <c r="E10" s="2" t="s">
        <v>42</v>
      </c>
      <c r="F10" s="2" t="s">
        <v>0</v>
      </c>
      <c r="G10" s="2" t="s">
        <v>16</v>
      </c>
      <c r="H10" s="2" t="s">
        <v>18</v>
      </c>
      <c r="I10" s="2" t="s">
        <v>24</v>
      </c>
      <c r="J10" s="4">
        <v>45017</v>
      </c>
    </row>
    <row r="12" spans="2:10" ht="21" x14ac:dyDescent="0.25">
      <c r="E12" s="3" t="s">
        <v>34</v>
      </c>
      <c r="F12" s="3" t="s">
        <v>6</v>
      </c>
      <c r="G12" s="3" t="s">
        <v>8</v>
      </c>
      <c r="H12" s="3" t="s">
        <v>17</v>
      </c>
      <c r="I12" s="3" t="s">
        <v>23</v>
      </c>
      <c r="J12" s="3" t="s">
        <v>29</v>
      </c>
    </row>
    <row r="13" spans="2:10" ht="21" x14ac:dyDescent="0.25">
      <c r="E13" s="2"/>
      <c r="F13" s="2"/>
      <c r="G13" s="2"/>
      <c r="H13" s="2"/>
      <c r="I13" s="2"/>
      <c r="J13" s="58"/>
    </row>
    <row r="14" spans="2:10" ht="21" x14ac:dyDescent="0.25">
      <c r="E14" s="2"/>
      <c r="F14" s="2"/>
      <c r="G14" s="2"/>
      <c r="H14" s="2"/>
      <c r="I14" s="2"/>
      <c r="J14" s="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6B69-C5A0-444B-9737-CADA65DB4ABB}">
  <sheetPr codeName="Sheet11"/>
  <dimension ref="B2:K8"/>
  <sheetViews>
    <sheetView showGridLines="0" zoomScale="130" zoomScaleNormal="130" workbookViewId="0">
      <selection activeCell="B2" sqref="B2"/>
    </sheetView>
  </sheetViews>
  <sheetFormatPr baseColWidth="10" defaultColWidth="8.83203125" defaultRowHeight="15" x14ac:dyDescent="0.2"/>
  <cols>
    <col min="1" max="1" width="3.1640625" customWidth="1"/>
    <col min="2" max="2" width="13.6640625" customWidth="1"/>
    <col min="3" max="3" width="8.6640625" customWidth="1"/>
    <col min="4" max="8" width="13" customWidth="1"/>
    <col min="9" max="9" width="3" customWidth="1"/>
    <col min="10" max="10" width="31" customWidth="1"/>
    <col min="11" max="11" width="26.5" customWidth="1"/>
  </cols>
  <sheetData>
    <row r="2" spans="2:11" ht="21" x14ac:dyDescent="0.25">
      <c r="B2" s="51" t="s">
        <v>93</v>
      </c>
      <c r="C2" s="49" t="s">
        <v>94</v>
      </c>
      <c r="D2" s="49" t="s">
        <v>77</v>
      </c>
      <c r="E2" s="49" t="s">
        <v>78</v>
      </c>
      <c r="F2" s="49" t="s">
        <v>95</v>
      </c>
      <c r="G2" s="49" t="s">
        <v>98</v>
      </c>
      <c r="H2" s="50" t="s">
        <v>99</v>
      </c>
      <c r="J2" s="59" t="s">
        <v>104</v>
      </c>
      <c r="K2" s="2"/>
    </row>
    <row r="3" spans="2:11" ht="21" x14ac:dyDescent="0.25">
      <c r="B3" s="52" t="s">
        <v>96</v>
      </c>
      <c r="C3" s="2">
        <v>500</v>
      </c>
      <c r="D3" s="2">
        <v>320</v>
      </c>
      <c r="E3" s="2">
        <v>450</v>
      </c>
      <c r="F3" s="2">
        <v>270</v>
      </c>
      <c r="G3" s="2">
        <v>180</v>
      </c>
      <c r="H3" s="19">
        <v>100</v>
      </c>
      <c r="J3" s="59" t="s">
        <v>105</v>
      </c>
      <c r="K3" s="2"/>
    </row>
    <row r="4" spans="2:11" ht="21" x14ac:dyDescent="0.25">
      <c r="B4" s="53" t="s">
        <v>97</v>
      </c>
      <c r="C4" s="18">
        <v>9653</v>
      </c>
      <c r="D4" s="18">
        <v>7263</v>
      </c>
      <c r="E4" s="18">
        <v>6714</v>
      </c>
      <c r="F4" s="18">
        <v>5607</v>
      </c>
      <c r="G4" s="18">
        <v>6755</v>
      </c>
      <c r="H4" s="20">
        <v>3873</v>
      </c>
      <c r="J4" s="59" t="s">
        <v>106</v>
      </c>
      <c r="K4" s="2"/>
    </row>
    <row r="8" spans="2:11" ht="21" x14ac:dyDescent="0.25">
      <c r="C8" s="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44E6-2839-4219-8027-700E04EAA34D}">
  <dimension ref="A1:M19"/>
  <sheetViews>
    <sheetView zoomScale="110" zoomScaleNormal="110" workbookViewId="0">
      <selection activeCell="B2" sqref="B2"/>
    </sheetView>
  </sheetViews>
  <sheetFormatPr baseColWidth="10" defaultColWidth="8.83203125" defaultRowHeight="15" x14ac:dyDescent="0.2"/>
  <cols>
    <col min="1" max="1" width="21.83203125" customWidth="1"/>
    <col min="2" max="2" width="22.6640625" customWidth="1"/>
    <col min="4" max="4" width="14" customWidth="1"/>
    <col min="5" max="5" width="15.33203125" customWidth="1"/>
    <col min="6" max="6" width="25.33203125" customWidth="1"/>
    <col min="7" max="7" width="26" customWidth="1"/>
    <col min="8" max="8" width="16.33203125" customWidth="1"/>
    <col min="9" max="9" width="22" bestFit="1" customWidth="1"/>
  </cols>
  <sheetData>
    <row r="1" spans="1:9" ht="21" x14ac:dyDescent="0.25">
      <c r="A1" s="2" t="s">
        <v>46</v>
      </c>
      <c r="B1" s="5" t="s">
        <v>12</v>
      </c>
      <c r="D1" s="3" t="s">
        <v>34</v>
      </c>
      <c r="E1" s="3" t="s">
        <v>6</v>
      </c>
      <c r="F1" s="3" t="s">
        <v>8</v>
      </c>
      <c r="G1" s="3" t="s">
        <v>17</v>
      </c>
      <c r="H1" s="3" t="s">
        <v>23</v>
      </c>
      <c r="I1" s="3" t="s">
        <v>29</v>
      </c>
    </row>
    <row r="2" spans="1:9" ht="21" x14ac:dyDescent="0.25">
      <c r="A2" s="2" t="s">
        <v>43</v>
      </c>
      <c r="B2" s="5"/>
      <c r="D2" s="2" t="s">
        <v>35</v>
      </c>
      <c r="E2" s="2" t="s">
        <v>31</v>
      </c>
      <c r="F2" s="2" t="s">
        <v>10</v>
      </c>
      <c r="G2" s="2" t="s">
        <v>19</v>
      </c>
      <c r="H2" s="2" t="s">
        <v>25</v>
      </c>
      <c r="I2" s="4">
        <v>44781</v>
      </c>
    </row>
    <row r="3" spans="1:9" ht="21" x14ac:dyDescent="0.25">
      <c r="B3" s="5"/>
      <c r="D3" s="2" t="s">
        <v>36</v>
      </c>
      <c r="E3" s="2" t="s">
        <v>30</v>
      </c>
      <c r="F3" s="2" t="s">
        <v>11</v>
      </c>
      <c r="G3" s="2" t="s">
        <v>20</v>
      </c>
      <c r="H3" s="2" t="s">
        <v>26</v>
      </c>
      <c r="I3" s="4">
        <v>44774</v>
      </c>
    </row>
    <row r="4" spans="1:9" ht="21" x14ac:dyDescent="0.25">
      <c r="A4" s="2"/>
      <c r="B4" s="5"/>
      <c r="D4" s="2" t="s">
        <v>37</v>
      </c>
      <c r="E4" s="2" t="s">
        <v>1</v>
      </c>
      <c r="F4" s="2" t="s">
        <v>9</v>
      </c>
      <c r="G4" s="2" t="s">
        <v>18</v>
      </c>
      <c r="H4" s="2" t="s">
        <v>24</v>
      </c>
      <c r="I4" s="4">
        <v>44805</v>
      </c>
    </row>
    <row r="5" spans="1:9" ht="21" x14ac:dyDescent="0.25">
      <c r="A5" s="2"/>
      <c r="B5" s="5"/>
      <c r="D5" s="2" t="s">
        <v>38</v>
      </c>
      <c r="E5" s="2" t="s">
        <v>4</v>
      </c>
      <c r="F5" s="2" t="s">
        <v>15</v>
      </c>
      <c r="G5" s="2" t="s">
        <v>22</v>
      </c>
      <c r="H5" s="2" t="s">
        <v>28</v>
      </c>
      <c r="I5" s="4">
        <v>44835</v>
      </c>
    </row>
    <row r="6" spans="1:9" ht="21" x14ac:dyDescent="0.25">
      <c r="A6" s="2"/>
      <c r="B6" s="5"/>
      <c r="D6" s="2" t="s">
        <v>39</v>
      </c>
      <c r="E6" s="2" t="s">
        <v>3</v>
      </c>
      <c r="F6" s="2" t="s">
        <v>12</v>
      </c>
      <c r="G6" s="2" t="s">
        <v>18</v>
      </c>
      <c r="H6" s="2" t="s">
        <v>25</v>
      </c>
      <c r="I6" s="4">
        <v>44835</v>
      </c>
    </row>
    <row r="7" spans="1:9" ht="21" x14ac:dyDescent="0.25">
      <c r="D7" s="2" t="s">
        <v>40</v>
      </c>
      <c r="E7" s="2" t="s">
        <v>5</v>
      </c>
      <c r="F7" s="2" t="s">
        <v>13</v>
      </c>
      <c r="G7" s="2" t="s">
        <v>21</v>
      </c>
      <c r="H7" s="2" t="s">
        <v>27</v>
      </c>
      <c r="I7" s="4">
        <v>44896</v>
      </c>
    </row>
    <row r="8" spans="1:9" ht="21" x14ac:dyDescent="0.25">
      <c r="D8" s="2" t="s">
        <v>41</v>
      </c>
      <c r="E8" s="2" t="s">
        <v>2</v>
      </c>
      <c r="F8" s="2" t="s">
        <v>14</v>
      </c>
      <c r="G8" s="2" t="s">
        <v>20</v>
      </c>
      <c r="H8" s="2" t="s">
        <v>26</v>
      </c>
      <c r="I8" s="4">
        <v>44986</v>
      </c>
    </row>
    <row r="9" spans="1:9" ht="21" x14ac:dyDescent="0.25">
      <c r="D9" s="2" t="s">
        <v>42</v>
      </c>
      <c r="E9" s="2" t="s">
        <v>0</v>
      </c>
      <c r="F9" s="2" t="s">
        <v>16</v>
      </c>
      <c r="G9" s="2" t="s">
        <v>18</v>
      </c>
      <c r="H9" s="2" t="s">
        <v>24</v>
      </c>
      <c r="I9" s="4">
        <v>45017</v>
      </c>
    </row>
    <row r="19" spans="6:13" ht="21" x14ac:dyDescent="0.25">
      <c r="F19" s="2"/>
      <c r="G19" s="2"/>
      <c r="H19" s="2"/>
      <c r="I19" s="2"/>
      <c r="J19" s="2"/>
      <c r="K19" s="2"/>
      <c r="L19" s="2"/>
      <c r="M19"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0914F4-AE69-40B7-BC00-41A13DE6FB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VLOOKUP 1</vt:lpstr>
      <vt:lpstr>VLOOKUP 2</vt:lpstr>
      <vt:lpstr>VLOOKUP 3</vt:lpstr>
      <vt:lpstr>HLOOKUP</vt:lpstr>
      <vt:lpstr>INDEX MATCH 1</vt:lpstr>
      <vt:lpstr>MATCH 1</vt:lpstr>
      <vt:lpstr>MATCH 2</vt:lpstr>
      <vt:lpstr>INDEX</vt:lpstr>
      <vt:lpstr>INDEX MATCH 2</vt:lpstr>
      <vt:lpstr>XLOOKUP 1</vt:lpstr>
      <vt:lpstr>XLOOKUP 2</vt:lpstr>
      <vt:lpstr>XLOOKUP 3</vt:lpstr>
      <vt:lpstr>XLOOKUP 4</vt:lpstr>
      <vt:lpstr>XLOOKUP 5</vt:lpstr>
      <vt:lpstr>XLOOKUP 6</vt:lpstr>
      <vt:lpstr>XLOOKUP 7</vt:lpstr>
      <vt:lpstr>XLOOKUP 8</vt:lpstr>
      <vt:lpstr>XMATCH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 Thomas</cp:lastModifiedBy>
  <dcterms:created xsi:type="dcterms:W3CDTF">2021-07-30T10:03:11Z</dcterms:created>
  <dcterms:modified xsi:type="dcterms:W3CDTF">2022-06-07T07:09:43Z</dcterms:modified>
</cp:coreProperties>
</file>